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AppData\Local\Microsoft\Windows\INetCache\Content.Outlook\W7EQDZLS\"/>
    </mc:Choice>
  </mc:AlternateContent>
  <xr:revisionPtr revIDLastSave="0" documentId="13_ncr:1_{63D490B4-CE5A-408E-B804-86D8451D33AD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B" sheetId="5" r:id="rId1"/>
  </sheets>
  <definedNames>
    <definedName name="_xlnm.Print_Area" localSheetId="0">'Attachment B'!$A$1:$P$100</definedName>
    <definedName name="Print_Area_MI" localSheetId="0">#REF!</definedName>
    <definedName name="Print_Area_MI">#REF!</definedName>
    <definedName name="_xlnm.Print_Titles" localSheetId="0">'Attachment B'!$1:$15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1" i="5" l="1"/>
  <c r="M31" i="5" s="1"/>
  <c r="L27" i="5" l="1"/>
  <c r="M27" i="5" s="1"/>
  <c r="L23" i="5"/>
  <c r="M23" i="5" s="1"/>
  <c r="L46" i="5"/>
  <c r="M46" i="5" s="1"/>
  <c r="L64" i="5"/>
  <c r="M64" i="5" s="1"/>
  <c r="L100" i="5"/>
  <c r="M100" i="5" s="1"/>
  <c r="L98" i="5"/>
  <c r="M98" i="5" s="1"/>
  <c r="L95" i="5"/>
  <c r="M95" i="5" s="1"/>
  <c r="L90" i="5"/>
  <c r="M90" i="5" s="1"/>
  <c r="L88" i="5"/>
  <c r="M88" i="5" s="1"/>
  <c r="L80" i="5"/>
  <c r="M80" i="5" s="1"/>
  <c r="L78" i="5"/>
  <c r="M78" i="5" s="1"/>
  <c r="L75" i="5"/>
  <c r="M75" i="5" s="1"/>
  <c r="L70" i="5"/>
  <c r="M70" i="5" s="1"/>
  <c r="L68" i="5"/>
  <c r="M68" i="5" s="1"/>
  <c r="L63" i="5"/>
  <c r="M63" i="5" s="1"/>
  <c r="L60" i="5"/>
  <c r="M60" i="5" s="1"/>
  <c r="L58" i="5"/>
  <c r="M58" i="5" s="1"/>
  <c r="L52" i="5"/>
  <c r="M52" i="5" s="1"/>
  <c r="L50" i="5"/>
  <c r="M50" i="5" s="1"/>
  <c r="L47" i="5"/>
  <c r="M47" i="5" s="1"/>
  <c r="L44" i="5"/>
  <c r="M44" i="5" s="1"/>
  <c r="L42" i="5"/>
  <c r="M42" i="5" s="1"/>
  <c r="L36" i="5"/>
  <c r="M36" i="5" s="1"/>
  <c r="L34" i="5"/>
  <c r="M34" i="5" s="1"/>
  <c r="L28" i="5"/>
  <c r="M28" i="5" s="1"/>
  <c r="L26" i="5"/>
  <c r="M26" i="5" s="1"/>
  <c r="L20" i="5"/>
  <c r="M20" i="5" s="1"/>
  <c r="A17" i="5"/>
  <c r="A18" i="5" s="1"/>
  <c r="A19" i="5" s="1"/>
  <c r="A20" i="5" s="1"/>
  <c r="A21" i="5" s="1"/>
  <c r="A22" i="5" s="1"/>
  <c r="L94" i="5" l="1"/>
  <c r="M94" i="5" s="1"/>
  <c r="L92" i="5"/>
  <c r="M92" i="5" s="1"/>
  <c r="L84" i="5"/>
  <c r="M84" i="5" s="1"/>
  <c r="L82" i="5"/>
  <c r="M82" i="5" s="1"/>
  <c r="L79" i="5"/>
  <c r="M79" i="5" s="1"/>
  <c r="L74" i="5"/>
  <c r="M74" i="5" s="1"/>
  <c r="L72" i="5"/>
  <c r="M72" i="5" s="1"/>
  <c r="L67" i="5"/>
  <c r="M67" i="5" s="1"/>
  <c r="L62" i="5"/>
  <c r="M62" i="5" s="1"/>
  <c r="L56" i="5"/>
  <c r="M56" i="5" s="1"/>
  <c r="L54" i="5"/>
  <c r="M54" i="5" s="1"/>
  <c r="L51" i="5"/>
  <c r="M51" i="5" s="1"/>
  <c r="L48" i="5"/>
  <c r="M48" i="5" s="1"/>
  <c r="L40" i="5"/>
  <c r="M40" i="5" s="1"/>
  <c r="L38" i="5"/>
  <c r="M38" i="5" s="1"/>
  <c r="L35" i="5"/>
  <c r="M35" i="5" s="1"/>
  <c r="L32" i="5"/>
  <c r="M32" i="5" s="1"/>
  <c r="L30" i="5"/>
  <c r="M30" i="5" s="1"/>
  <c r="L24" i="5"/>
  <c r="M24" i="5" s="1"/>
  <c r="L22" i="5"/>
  <c r="M22" i="5" s="1"/>
  <c r="L93" i="5"/>
  <c r="M93" i="5" s="1"/>
  <c r="L85" i="5"/>
  <c r="M85" i="5" s="1"/>
  <c r="L83" i="5"/>
  <c r="M83" i="5" s="1"/>
  <c r="L73" i="5"/>
  <c r="M73" i="5" s="1"/>
  <c r="L65" i="5"/>
  <c r="M65" i="5" s="1"/>
  <c r="L55" i="5"/>
  <c r="M55" i="5" s="1"/>
  <c r="L39" i="5"/>
  <c r="M39" i="5" s="1"/>
  <c r="L99" i="5"/>
  <c r="M99" i="5" s="1"/>
  <c r="L97" i="5"/>
  <c r="M97" i="5" s="1"/>
  <c r="L89" i="5"/>
  <c r="M89" i="5" s="1"/>
  <c r="L87" i="5"/>
  <c r="M87" i="5" s="1"/>
  <c r="L77" i="5"/>
  <c r="M77" i="5" s="1"/>
  <c r="L69" i="5"/>
  <c r="M69" i="5" s="1"/>
  <c r="L59" i="5"/>
  <c r="M59" i="5" s="1"/>
  <c r="L43" i="5"/>
  <c r="M43" i="5" s="1"/>
  <c r="L19" i="5"/>
  <c r="M19" i="5" s="1"/>
  <c r="A23" i="5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O90" i="5" l="1"/>
  <c r="P90" i="5" s="1"/>
  <c r="O89" i="5"/>
  <c r="P89" i="5" s="1"/>
  <c r="O20" i="5"/>
  <c r="P20" i="5" s="1"/>
  <c r="O99" i="5"/>
  <c r="P99" i="5" s="1"/>
  <c r="O94" i="5"/>
  <c r="P94" i="5" s="1"/>
  <c r="O98" i="5"/>
  <c r="P98" i="5" s="1"/>
  <c r="O92" i="5"/>
  <c r="P92" i="5" s="1"/>
  <c r="O95" i="5"/>
  <c r="P95" i="5" s="1"/>
  <c r="O93" i="5"/>
  <c r="P93" i="5" s="1"/>
  <c r="O19" i="5"/>
  <c r="P19" i="5" s="1"/>
  <c r="O88" i="5"/>
  <c r="P88" i="5" s="1"/>
  <c r="O87" i="5"/>
  <c r="P87" i="5" s="1"/>
  <c r="O100" i="5"/>
  <c r="P100" i="5" s="1"/>
  <c r="O97" i="5"/>
  <c r="P97" i="5" s="1"/>
  <c r="O17" i="5" l="1"/>
  <c r="P17" i="5" s="1"/>
  <c r="L17" i="5"/>
  <c r="M17" i="5" s="1"/>
  <c r="O26" i="5" l="1"/>
  <c r="P26" i="5" s="1"/>
  <c r="O23" i="5"/>
  <c r="P23" i="5" s="1"/>
  <c r="O24" i="5"/>
  <c r="P24" i="5" s="1"/>
  <c r="O64" i="5"/>
  <c r="P64" i="5" s="1"/>
  <c r="O22" i="5"/>
  <c r="P22" i="5" s="1"/>
  <c r="O62" i="5"/>
  <c r="P62" i="5" s="1"/>
  <c r="O65" i="5"/>
  <c r="P65" i="5" s="1"/>
  <c r="O28" i="5"/>
  <c r="P28" i="5" s="1"/>
  <c r="O27" i="5"/>
  <c r="P27" i="5" s="1"/>
  <c r="O47" i="5" l="1"/>
  <c r="P47" i="5" s="1"/>
  <c r="O68" i="5"/>
  <c r="P68" i="5" s="1"/>
  <c r="O60" i="5"/>
  <c r="P60" i="5" s="1"/>
  <c r="O59" i="5"/>
  <c r="P59" i="5" s="1"/>
  <c r="O32" i="5"/>
  <c r="P32" i="5" s="1"/>
  <c r="O63" i="5"/>
  <c r="P63" i="5" s="1"/>
  <c r="O55" i="5"/>
  <c r="P55" i="5" s="1"/>
  <c r="O54" i="5"/>
  <c r="P54" i="5" s="1"/>
  <c r="O50" i="5"/>
  <c r="P50" i="5" s="1"/>
  <c r="O72" i="5" l="1"/>
  <c r="P72" i="5" s="1"/>
  <c r="O69" i="5"/>
  <c r="P69" i="5" s="1"/>
  <c r="O30" i="5"/>
  <c r="P30" i="5" s="1"/>
  <c r="O79" i="5"/>
  <c r="P79" i="5" s="1"/>
  <c r="O31" i="5"/>
  <c r="P31" i="5" s="1"/>
  <c r="O73" i="5"/>
  <c r="P73" i="5" s="1"/>
  <c r="O52" i="5"/>
  <c r="P52" i="5" s="1"/>
  <c r="O51" i="5"/>
  <c r="P51" i="5" s="1"/>
  <c r="O35" i="5"/>
  <c r="P35" i="5" s="1"/>
  <c r="O82" i="5"/>
  <c r="P82" i="5" s="1"/>
  <c r="O36" i="5"/>
  <c r="P36" i="5" s="1"/>
  <c r="O34" i="5"/>
  <c r="P34" i="5" s="1"/>
  <c r="O48" i="5"/>
  <c r="P48" i="5" s="1"/>
  <c r="O80" i="5"/>
  <c r="P80" i="5" s="1"/>
  <c r="O78" i="5"/>
  <c r="P78" i="5" s="1"/>
  <c r="O58" i="5"/>
  <c r="P58" i="5" s="1"/>
  <c r="O70" i="5"/>
  <c r="P70" i="5" s="1"/>
  <c r="O83" i="5"/>
  <c r="P83" i="5" s="1"/>
  <c r="O56" i="5"/>
  <c r="P56" i="5" s="1"/>
  <c r="O77" i="5"/>
  <c r="P77" i="5" s="1"/>
  <c r="O46" i="5"/>
  <c r="P46" i="5" s="1"/>
  <c r="O67" i="5"/>
  <c r="P67" i="5" s="1"/>
  <c r="O40" i="5" l="1"/>
  <c r="P40" i="5" s="1"/>
  <c r="O75" i="5"/>
  <c r="P75" i="5" s="1"/>
  <c r="O74" i="5"/>
  <c r="P74" i="5" s="1"/>
  <c r="O43" i="5"/>
  <c r="P43" i="5" s="1"/>
  <c r="O85" i="5"/>
  <c r="P85" i="5" s="1"/>
  <c r="O84" i="5"/>
  <c r="P84" i="5" s="1"/>
  <c r="O39" i="5"/>
  <c r="P39" i="5" s="1"/>
  <c r="O38" i="5"/>
  <c r="P38" i="5" s="1"/>
  <c r="O42" i="5"/>
  <c r="P42" i="5" s="1"/>
  <c r="O44" i="5"/>
  <c r="P44" i="5" s="1"/>
</calcChain>
</file>

<file path=xl/sharedStrings.xml><?xml version="1.0" encoding="utf-8"?>
<sst xmlns="http://schemas.openxmlformats.org/spreadsheetml/2006/main" count="61" uniqueCount="50">
  <si>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</si>
  <si>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</si>
  <si>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</si>
  <si>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</si>
  <si>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</si>
  <si>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</si>
  <si>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</si>
  <si>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</si>
  <si>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</si>
  <si>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</si>
  <si>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</si>
  <si>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</si>
  <si>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</si>
  <si>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</si>
  <si>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</si>
  <si>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</si>
  <si>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</si>
  <si>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</si>
  <si>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</si>
  <si>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</si>
  <si>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</si>
  <si>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</si>
  <si>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</si>
  <si>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</si>
  <si>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</si>
  <si>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</si>
  <si>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</si>
  <si>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</si>
  <si>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</si>
  <si>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</si>
  <si>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PRESENT</t>
  </si>
  <si>
    <t>UDC</t>
  </si>
  <si>
    <t>PROPOSED</t>
  </si>
  <si>
    <t>LED</t>
  </si>
  <si>
    <t>LS-1 RATE</t>
  </si>
  <si>
    <t>(G)</t>
  </si>
  <si>
    <t>(H)</t>
  </si>
  <si>
    <t>(I)</t>
  </si>
  <si>
    <t>SAN DIEGO GAS AND ELECTRIC COMPANY ("SDG&amp;E")</t>
  </si>
  <si>
    <t>TEST YEAR ("TY") 2019 GENERAL RATE CASE ("GRC") PHASE 2, APPLICATION ("A.") 19-03-002</t>
  </si>
  <si>
    <t>($/LAMP)</t>
  </si>
  <si>
    <t>($/LAMP CHANGE)</t>
  </si>
  <si>
    <t>(% CHANGE)</t>
  </si>
  <si>
    <t>UDC RATE CHANGE</t>
  </si>
  <si>
    <t>NON-LED DESCRIPTION</t>
  </si>
  <si>
    <t xml:space="preserve">PROPOSED LED VS. PRESENT NON-LED </t>
  </si>
  <si>
    <t xml:space="preserve">PROPOSED LED VS. PROPOSED NON-LED </t>
  </si>
  <si>
    <t>ATTACHMENT B - SCHEDULE LS-1 LIGHT EMITTING DIODE ("LED") UTILITY DISTRIBUTION COMPANY ("UDC") RATES</t>
  </si>
  <si>
    <t>NON-LED</t>
  </si>
  <si>
    <t>COMPARISON OF PRESENT AND ILLUSTRATIVE PROPOSED NON-LED LS-1 UDC RATES TO ILLUSTRATIVE PROPOSED LED LS-1 UDC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</si>
</sst>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General_)"/>
    <numFmt numFmtId="167" formatCode="0.0%"/>
  </numFmts>
  <fonts count="11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/>
    <xf numFmtId="44" fontId="1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4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/>
    <xf numFmtId="38" fontId="5" fillId="0" borderId="0" xfId="1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center"/>
    </xf>
    <xf numFmtId="164" fontId="7" fillId="0" borderId="0" xfId="0" applyNumberFormat="1" applyFont="1" applyBorder="1" applyProtection="1">
      <protection locked="0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0" xfId="0" applyFont="1" applyFill="1" applyBorder="1" applyAlignment="1">
      <alignment horizontal="center"/>
    </xf>
    <xf numFmtId="37" fontId="6" fillId="0" borderId="0" xfId="0" applyNumberFormat="1" applyFont="1" applyFill="1" applyProtection="1"/>
    <xf numFmtId="37" fontId="3" fillId="0" borderId="0" xfId="0" applyNumberFormat="1" applyFont="1" applyFill="1" applyProtection="1"/>
    <xf numFmtId="43" fontId="3" fillId="0" borderId="0" xfId="1" applyFont="1" applyFill="1"/>
    <xf numFmtId="40" fontId="3" fillId="0" borderId="0" xfId="0" applyNumberFormat="1" applyFont="1" applyFill="1" applyProtection="1">
      <protection locked="0"/>
    </xf>
    <xf numFmtId="2" fontId="3" fillId="0" borderId="0" xfId="0" applyNumberFormat="1" applyFont="1" applyAlignment="1">
      <alignment horizontal="right"/>
    </xf>
    <xf numFmtId="40" fontId="3" fillId="0" borderId="0" xfId="0" applyNumberFormat="1" applyFont="1" applyFill="1"/>
    <xf numFmtId="167" fontId="3" fillId="0" borderId="0" xfId="2" applyNumberFormat="1" applyFont="1" applyFill="1"/>
    <xf numFmtId="165" fontId="3" fillId="0" borderId="0" xfId="0" applyNumberFormat="1" applyFont="1" applyFill="1"/>
    <xf numFmtId="3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6" fillId="0" borderId="1" xfId="0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6">
    <cellStyle name="ariel" xfId="3" xr:uid="{00000000-0005-0000-0000-000000000000}"/>
    <cellStyle name="Comma" xfId="1" builtinId="3"/>
    <cellStyle name="Currency 2" xfId="4" xr:uid="{00000000-0005-0000-0000-000003000000}"/>
    <cellStyle name="Normal" xfId="0" builtinId="0"/>
    <cellStyle name="Normal 2" xfId="5" xr:uid="{00000000-0005-0000-0000-000005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5FB56-538A-4BE9-B6F9-B2A4120E089C}">
  <dimension ref="A1:S100"/>
  <sheetViews>
    <sheetView tabSelected="1" zoomScaleNormal="100" zoomScaleSheetLayoutView="85" workbookViewId="0">
      <selection activeCell="J17" sqref="J17"/>
    </sheetView>
  </sheetViews>
  <sheetFormatPr defaultColWidth="8.85546875" defaultRowHeight="15" x14ac:dyDescent="0.2"/>
  <cols>
    <col min="1" max="1" width="6.140625" style="1" bestFit="1" customWidth="1"/>
    <col min="2" max="2" width="0.85546875" style="2" customWidth="1"/>
    <col min="3" max="3" width="51" style="2" bestFit="1" customWidth="1"/>
    <col min="4" max="4" width="10.7109375" style="2" bestFit="1" customWidth="1"/>
    <col min="5" max="5" width="0.85546875" style="2" customWidth="1"/>
    <col min="6" max="6" width="16.5703125" style="2" bestFit="1" customWidth="1"/>
    <col min="7" max="7" width="0.85546875" style="2" customWidth="1"/>
    <col min="8" max="8" width="14.42578125" style="2" bestFit="1" customWidth="1"/>
    <col min="9" max="9" width="0.85546875" style="2" customWidth="1"/>
    <col min="10" max="10" width="14.42578125" style="2" customWidth="1"/>
    <col min="11" max="11" width="0.85546875" style="2" customWidth="1"/>
    <col min="12" max="13" width="24.7109375" style="2" customWidth="1"/>
    <col min="14" max="14" width="0.85546875" style="2" customWidth="1"/>
    <col min="15" max="16" width="24.7109375" style="2" customWidth="1"/>
    <col min="17" max="16384" width="8.85546875" style="2"/>
  </cols>
  <sheetData>
    <row r="1" spans="1:16" ht="18" x14ac:dyDescent="0.25">
      <c r="A1" s="38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8" x14ac:dyDescent="0.25">
      <c r="A2" s="38" t="s">
        <v>39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t="18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18" x14ac:dyDescent="0.25">
      <c r="A4" s="38" t="s">
        <v>47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ht="18" x14ac:dyDescent="0.25">
      <c r="A5" s="38" t="s">
        <v>49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12.75" customHeight="1" x14ac:dyDescent="0.25">
      <c r="C6" s="3"/>
      <c r="D6" s="3"/>
      <c r="E6" s="3"/>
      <c r="F6" s="4"/>
    </row>
    <row r="7" spans="1:16" ht="12.75" customHeight="1" x14ac:dyDescent="0.25">
      <c r="B7" s="5"/>
      <c r="C7" s="4"/>
      <c r="D7" s="4"/>
      <c r="E7" s="4"/>
      <c r="F7" s="4"/>
      <c r="G7" s="4"/>
      <c r="H7" s="6"/>
      <c r="I7" s="6"/>
      <c r="J7" s="6"/>
      <c r="K7" s="7"/>
    </row>
    <row r="8" spans="1:16" ht="15.75" x14ac:dyDescent="0.25">
      <c r="B8" s="8"/>
      <c r="F8" s="9">
        <v>43831</v>
      </c>
      <c r="G8" s="10"/>
      <c r="H8" s="11" t="s">
        <v>32</v>
      </c>
      <c r="I8" s="11"/>
      <c r="J8" s="11" t="s">
        <v>32</v>
      </c>
      <c r="K8" s="7"/>
    </row>
    <row r="9" spans="1:16" ht="15.75" x14ac:dyDescent="0.25">
      <c r="B9" s="5"/>
      <c r="F9" s="12" t="s">
        <v>30</v>
      </c>
      <c r="G9" s="7"/>
      <c r="H9" s="11">
        <v>2021</v>
      </c>
      <c r="I9" s="11"/>
      <c r="J9" s="11">
        <v>2021</v>
      </c>
      <c r="K9" s="7"/>
    </row>
    <row r="10" spans="1:16" ht="15.75" x14ac:dyDescent="0.25">
      <c r="B10" s="5"/>
      <c r="F10" s="13" t="s">
        <v>31</v>
      </c>
      <c r="G10" s="11"/>
      <c r="H10" s="13" t="s">
        <v>31</v>
      </c>
      <c r="I10" s="13"/>
      <c r="J10" s="13" t="s">
        <v>31</v>
      </c>
      <c r="K10" s="7"/>
    </row>
    <row r="11" spans="1:16" ht="15.75" x14ac:dyDescent="0.25">
      <c r="B11" s="8"/>
      <c r="C11" s="7"/>
      <c r="D11" s="7"/>
      <c r="E11" s="7"/>
      <c r="F11" s="12" t="s">
        <v>48</v>
      </c>
      <c r="G11" s="11"/>
      <c r="H11" s="13" t="s">
        <v>48</v>
      </c>
      <c r="I11" s="13"/>
      <c r="J11" s="13" t="s">
        <v>33</v>
      </c>
      <c r="K11" s="7"/>
      <c r="L11" s="41" t="s">
        <v>45</v>
      </c>
      <c r="M11" s="41"/>
      <c r="N11" s="36"/>
      <c r="O11" s="41" t="s">
        <v>46</v>
      </c>
      <c r="P11" s="41"/>
    </row>
    <row r="12" spans="1:16" x14ac:dyDescent="0.2">
      <c r="A12" s="14"/>
      <c r="B12" s="14"/>
      <c r="C12" s="39" t="s">
        <v>44</v>
      </c>
      <c r="D12" s="39"/>
      <c r="E12" s="7"/>
      <c r="F12" s="12" t="s">
        <v>34</v>
      </c>
      <c r="G12" s="11"/>
      <c r="H12" s="13" t="s">
        <v>34</v>
      </c>
      <c r="I12" s="13"/>
      <c r="J12" s="13" t="s">
        <v>34</v>
      </c>
      <c r="K12" s="7"/>
      <c r="L12" s="40" t="s">
        <v>43</v>
      </c>
      <c r="M12" s="40"/>
      <c r="N12" s="36"/>
      <c r="O12" s="40" t="s">
        <v>43</v>
      </c>
      <c r="P12" s="40"/>
    </row>
    <row r="13" spans="1:16" x14ac:dyDescent="0.2">
      <c r="A13" s="15" t="s">
        <v>0</v>
      </c>
      <c r="B13" s="15"/>
      <c r="C13" s="11" t="s">
        <v>1</v>
      </c>
      <c r="D13" s="11" t="s">
        <v>2</v>
      </c>
      <c r="E13" s="7"/>
      <c r="F13" s="13" t="s">
        <v>40</v>
      </c>
      <c r="G13" s="11"/>
      <c r="H13" s="13" t="s">
        <v>40</v>
      </c>
      <c r="I13" s="16"/>
      <c r="J13" s="13" t="s">
        <v>40</v>
      </c>
      <c r="K13" s="16"/>
      <c r="L13" s="13" t="s">
        <v>41</v>
      </c>
      <c r="M13" s="13" t="s">
        <v>42</v>
      </c>
      <c r="N13" s="36"/>
      <c r="O13" s="13" t="s">
        <v>41</v>
      </c>
      <c r="P13" s="13" t="s">
        <v>42</v>
      </c>
    </row>
    <row r="14" spans="1:16" x14ac:dyDescent="0.2">
      <c r="A14" s="17" t="s">
        <v>3</v>
      </c>
      <c r="B14" s="18"/>
      <c r="C14" s="19" t="s">
        <v>4</v>
      </c>
      <c r="D14" s="20" t="s">
        <v>5</v>
      </c>
      <c r="E14" s="21"/>
      <c r="F14" s="17" t="s">
        <v>6</v>
      </c>
      <c r="G14" s="22"/>
      <c r="H14" s="35" t="s">
        <v>7</v>
      </c>
      <c r="I14" s="23"/>
      <c r="J14" s="35" t="s">
        <v>8</v>
      </c>
      <c r="K14" s="23"/>
      <c r="L14" s="35" t="s">
        <v>9</v>
      </c>
      <c r="M14" s="35" t="s">
        <v>35</v>
      </c>
      <c r="N14" s="36"/>
      <c r="O14" s="35" t="s">
        <v>36</v>
      </c>
      <c r="P14" s="35" t="s">
        <v>37</v>
      </c>
    </row>
    <row r="15" spans="1:16" x14ac:dyDescent="0.2">
      <c r="A15" s="14"/>
      <c r="B15" s="14"/>
      <c r="G15" s="24"/>
      <c r="H15" s="7"/>
      <c r="I15" s="7"/>
      <c r="J15" s="7"/>
      <c r="K15" s="7"/>
    </row>
    <row r="16" spans="1:16" x14ac:dyDescent="0.2">
      <c r="A16" s="14">
        <v>1</v>
      </c>
      <c r="B16" s="14"/>
      <c r="C16" s="25" t="s">
        <v>10</v>
      </c>
      <c r="E16" s="26"/>
      <c r="F16" s="27"/>
      <c r="G16" s="24"/>
      <c r="H16" s="11"/>
      <c r="I16" s="11"/>
      <c r="J16" s="11"/>
      <c r="K16" s="11"/>
    </row>
    <row r="17" spans="1:19" x14ac:dyDescent="0.2">
      <c r="A17" s="14">
        <f>A16+1</f>
        <v>2</v>
      </c>
      <c r="B17" s="14"/>
      <c r="C17" s="2">
        <v>175</v>
      </c>
      <c r="D17" s="2">
        <v>7000</v>
      </c>
      <c r="E17" s="26"/>
      <c r="F17" s="28">
        <v>13.17</v>
      </c>
      <c r="G17" s="24"/>
      <c r="H17" s="28">
        <v>14.05</v>
      </c>
      <c r="I17" s="28"/>
      <c r="J17" s="28">
        <v>11.6</v>
      </c>
      <c r="K17" s="11"/>
      <c r="L17" s="29">
        <f>J17-F17</f>
        <v>-1.5700000000000003</v>
      </c>
      <c r="M17" s="30">
        <f>L17/F17</f>
        <v>-0.11921032649962038</v>
      </c>
      <c r="N17" s="30"/>
      <c r="O17" s="29">
        <f>J17-H17</f>
        <v>-2.4500000000000011</v>
      </c>
      <c r="P17" s="30">
        <f>O17/H17</f>
        <v>-0.17437722419928833</v>
      </c>
      <c r="R17" s="26"/>
      <c r="S17" s="26"/>
    </row>
    <row r="18" spans="1:19" x14ac:dyDescent="0.2">
      <c r="A18" s="14">
        <f t="shared" ref="A18:A79" si="0">A17+1</f>
        <v>3</v>
      </c>
      <c r="B18" s="14"/>
      <c r="C18" s="2" t="s">
        <v>11</v>
      </c>
      <c r="F18" s="28"/>
      <c r="G18" s="24"/>
      <c r="H18" s="28"/>
      <c r="I18" s="28"/>
      <c r="J18" s="28"/>
      <c r="K18" s="11"/>
      <c r="O18" s="29"/>
      <c r="P18" s="30"/>
      <c r="R18" s="26"/>
      <c r="S18" s="26"/>
    </row>
    <row r="19" spans="1:19" x14ac:dyDescent="0.2">
      <c r="A19" s="14">
        <f t="shared" si="0"/>
        <v>4</v>
      </c>
      <c r="B19" s="14"/>
      <c r="C19" s="2">
        <v>175</v>
      </c>
      <c r="D19" s="2">
        <v>7000</v>
      </c>
      <c r="E19" s="31"/>
      <c r="F19" s="28">
        <v>13.66</v>
      </c>
      <c r="G19" s="24"/>
      <c r="H19" s="28">
        <v>14.67</v>
      </c>
      <c r="I19" s="28"/>
      <c r="J19" s="28">
        <v>11.6</v>
      </c>
      <c r="K19" s="11"/>
      <c r="L19" s="29">
        <f>H19-F19</f>
        <v>1.0099999999999998</v>
      </c>
      <c r="M19" s="30">
        <f>IFERROR(L19/ABS(F19),0)</f>
        <v>7.3938506588579783E-2</v>
      </c>
      <c r="N19" s="30"/>
      <c r="O19" s="29">
        <f t="shared" ref="O19:O80" si="1">J19-H19</f>
        <v>-3.0700000000000003</v>
      </c>
      <c r="P19" s="30">
        <f t="shared" ref="P19:P80" si="2">O19/H19</f>
        <v>-0.20927062031356511</v>
      </c>
      <c r="R19" s="26"/>
      <c r="S19" s="26"/>
    </row>
    <row r="20" spans="1:19" x14ac:dyDescent="0.2">
      <c r="A20" s="14">
        <f t="shared" si="0"/>
        <v>5</v>
      </c>
      <c r="B20" s="14"/>
      <c r="C20" s="2">
        <v>400</v>
      </c>
      <c r="D20" s="2">
        <v>20000</v>
      </c>
      <c r="E20" s="31"/>
      <c r="F20" s="28">
        <v>23.43</v>
      </c>
      <c r="G20" s="24"/>
      <c r="H20" s="28">
        <v>25.85</v>
      </c>
      <c r="I20" s="28"/>
      <c r="J20" s="28">
        <v>17.54</v>
      </c>
      <c r="K20" s="11"/>
      <c r="L20" s="29">
        <f>H20-F20</f>
        <v>2.4200000000000017</v>
      </c>
      <c r="M20" s="30">
        <f>IFERROR(L20/ABS(F20),0)</f>
        <v>0.1032863849765259</v>
      </c>
      <c r="N20" s="30"/>
      <c r="O20" s="29">
        <f t="shared" si="1"/>
        <v>-8.3100000000000023</v>
      </c>
      <c r="P20" s="30">
        <f t="shared" si="2"/>
        <v>-0.32147001934235986</v>
      </c>
      <c r="R20" s="26"/>
      <c r="S20" s="26"/>
    </row>
    <row r="21" spans="1:19" x14ac:dyDescent="0.2">
      <c r="A21" s="14">
        <f t="shared" si="0"/>
        <v>6</v>
      </c>
      <c r="B21" s="14"/>
      <c r="C21" s="2" t="s">
        <v>12</v>
      </c>
      <c r="E21" s="31"/>
      <c r="F21" s="28"/>
      <c r="G21" s="24"/>
      <c r="H21" s="28"/>
      <c r="I21" s="28"/>
      <c r="J21" s="28"/>
      <c r="K21" s="11"/>
      <c r="L21" s="29"/>
      <c r="M21" s="30"/>
      <c r="N21" s="30"/>
      <c r="O21" s="29"/>
      <c r="P21" s="30"/>
      <c r="R21" s="26"/>
      <c r="S21" s="26"/>
    </row>
    <row r="22" spans="1:19" x14ac:dyDescent="0.2">
      <c r="A22" s="14">
        <f t="shared" si="0"/>
        <v>7</v>
      </c>
      <c r="B22" s="14"/>
      <c r="C22" s="2">
        <v>70</v>
      </c>
      <c r="D22" s="2">
        <v>5800</v>
      </c>
      <c r="E22" s="31"/>
      <c r="F22" s="28">
        <v>10.14</v>
      </c>
      <c r="G22" s="24"/>
      <c r="H22" s="28">
        <v>9.61</v>
      </c>
      <c r="I22" s="28"/>
      <c r="J22" s="28">
        <v>9.69</v>
      </c>
      <c r="K22" s="11"/>
      <c r="L22" s="29">
        <f>H22-F22</f>
        <v>-0.53000000000000114</v>
      </c>
      <c r="M22" s="30">
        <f>IFERROR(L22/ABS(F22),0)</f>
        <v>-5.2268244575936991E-2</v>
      </c>
      <c r="N22" s="30"/>
      <c r="O22" s="29">
        <f t="shared" si="1"/>
        <v>8.0000000000000071E-2</v>
      </c>
      <c r="P22" s="30">
        <f t="shared" si="2"/>
        <v>8.3246618106139515E-3</v>
      </c>
      <c r="R22" s="26"/>
      <c r="S22" s="26"/>
    </row>
    <row r="23" spans="1:19" x14ac:dyDescent="0.2">
      <c r="A23" s="14">
        <f t="shared" si="0"/>
        <v>8</v>
      </c>
      <c r="B23" s="14"/>
      <c r="C23" s="2">
        <v>100</v>
      </c>
      <c r="D23" s="2">
        <v>9500</v>
      </c>
      <c r="E23" s="31"/>
      <c r="F23" s="28">
        <v>11.27</v>
      </c>
      <c r="G23" s="24"/>
      <c r="H23" s="28">
        <v>10.91</v>
      </c>
      <c r="I23" s="28"/>
      <c r="J23" s="28">
        <v>10.11</v>
      </c>
      <c r="K23" s="11"/>
      <c r="L23" s="29">
        <f>H23-F23</f>
        <v>-0.35999999999999943</v>
      </c>
      <c r="M23" s="30">
        <f>IFERROR(L23/ABS(F23),0)</f>
        <v>-3.1943212067435618E-2</v>
      </c>
      <c r="N23" s="30"/>
      <c r="O23" s="29">
        <f t="shared" si="1"/>
        <v>-0.80000000000000071</v>
      </c>
      <c r="P23" s="30">
        <f t="shared" si="2"/>
        <v>-7.3327222731439115E-2</v>
      </c>
      <c r="R23" s="26"/>
      <c r="S23" s="26"/>
    </row>
    <row r="24" spans="1:19" x14ac:dyDescent="0.2">
      <c r="A24" s="14">
        <f t="shared" si="0"/>
        <v>9</v>
      </c>
      <c r="B24" s="14"/>
      <c r="C24" s="2">
        <v>150</v>
      </c>
      <c r="D24" s="2">
        <v>16000</v>
      </c>
      <c r="E24" s="31"/>
      <c r="F24" s="28">
        <v>12.71</v>
      </c>
      <c r="G24" s="24"/>
      <c r="H24" s="28">
        <v>12.73</v>
      </c>
      <c r="I24" s="28"/>
      <c r="J24" s="28">
        <v>11.51</v>
      </c>
      <c r="K24" s="11"/>
      <c r="L24" s="29">
        <f>H24-F24</f>
        <v>1.9999999999999574E-2</v>
      </c>
      <c r="M24" s="30">
        <f>IFERROR(L24/ABS(F24),0)</f>
        <v>1.573564122737968E-3</v>
      </c>
      <c r="N24" s="30"/>
      <c r="O24" s="29">
        <f t="shared" si="1"/>
        <v>-1.2200000000000006</v>
      </c>
      <c r="P24" s="30">
        <f t="shared" si="2"/>
        <v>-9.5836606441476874E-2</v>
      </c>
      <c r="R24" s="26"/>
      <c r="S24" s="26"/>
    </row>
    <row r="25" spans="1:19" x14ac:dyDescent="0.2">
      <c r="A25" s="14">
        <f t="shared" si="0"/>
        <v>10</v>
      </c>
      <c r="B25" s="14"/>
      <c r="C25" s="2" t="s">
        <v>13</v>
      </c>
      <c r="E25" s="31"/>
      <c r="F25" s="28"/>
      <c r="G25" s="24"/>
      <c r="H25" s="28"/>
      <c r="I25" s="28"/>
      <c r="J25" s="28"/>
      <c r="K25" s="11"/>
      <c r="L25" s="29"/>
      <c r="M25" s="30"/>
      <c r="N25" s="30"/>
      <c r="O25" s="29"/>
      <c r="P25" s="30"/>
      <c r="R25" s="26"/>
      <c r="S25" s="26"/>
    </row>
    <row r="26" spans="1:19" x14ac:dyDescent="0.2">
      <c r="A26" s="14">
        <f t="shared" si="0"/>
        <v>11</v>
      </c>
      <c r="B26" s="14"/>
      <c r="C26" s="2">
        <v>200</v>
      </c>
      <c r="D26" s="2">
        <v>22000</v>
      </c>
      <c r="E26" s="31"/>
      <c r="F26" s="28">
        <v>15.57</v>
      </c>
      <c r="G26" s="24"/>
      <c r="H26" s="28">
        <v>15.85</v>
      </c>
      <c r="I26" s="28"/>
      <c r="J26" s="28">
        <v>12.87</v>
      </c>
      <c r="K26" s="11"/>
      <c r="L26" s="29">
        <f>H26-F26</f>
        <v>0.27999999999999936</v>
      </c>
      <c r="M26" s="30">
        <f>IFERROR(L26/ABS(F26),0)</f>
        <v>1.79833012202954E-2</v>
      </c>
      <c r="N26" s="30"/>
      <c r="O26" s="29">
        <f t="shared" si="1"/>
        <v>-2.9800000000000004</v>
      </c>
      <c r="P26" s="30">
        <f t="shared" si="2"/>
        <v>-0.18801261829652999</v>
      </c>
      <c r="R26" s="26"/>
      <c r="S26" s="26"/>
    </row>
    <row r="27" spans="1:19" x14ac:dyDescent="0.2">
      <c r="A27" s="14">
        <f t="shared" si="0"/>
        <v>12</v>
      </c>
      <c r="B27" s="14"/>
      <c r="C27" s="2">
        <v>250</v>
      </c>
      <c r="D27" s="2">
        <v>30000</v>
      </c>
      <c r="E27" s="31"/>
      <c r="F27" s="28">
        <v>18.059999999999999</v>
      </c>
      <c r="G27" s="24"/>
      <c r="H27" s="28">
        <v>18.66</v>
      </c>
      <c r="I27" s="28"/>
      <c r="J27" s="28">
        <v>13.42</v>
      </c>
      <c r="K27" s="11"/>
      <c r="L27" s="29">
        <f>H27-F27</f>
        <v>0.60000000000000142</v>
      </c>
      <c r="M27" s="30">
        <f>IFERROR(L27/ABS(F27),0)</f>
        <v>3.3222591362126325E-2</v>
      </c>
      <c r="N27" s="30"/>
      <c r="O27" s="29">
        <f t="shared" si="1"/>
        <v>-5.24</v>
      </c>
      <c r="P27" s="30">
        <f t="shared" si="2"/>
        <v>-0.28081457663451231</v>
      </c>
      <c r="R27" s="26"/>
      <c r="S27" s="26"/>
    </row>
    <row r="28" spans="1:19" x14ac:dyDescent="0.2">
      <c r="A28" s="14">
        <f t="shared" si="0"/>
        <v>13</v>
      </c>
      <c r="B28" s="14"/>
      <c r="C28" s="2">
        <v>400</v>
      </c>
      <c r="D28" s="2">
        <v>50000</v>
      </c>
      <c r="E28" s="31"/>
      <c r="F28" s="28">
        <v>22.23</v>
      </c>
      <c r="G28" s="24"/>
      <c r="H28" s="28">
        <v>24.09</v>
      </c>
      <c r="I28" s="28"/>
      <c r="J28" s="28">
        <v>16.57</v>
      </c>
      <c r="K28" s="11"/>
      <c r="L28" s="29">
        <f>H28-F28</f>
        <v>1.8599999999999994</v>
      </c>
      <c r="M28" s="30">
        <f>IFERROR(L28/ABS(F28),0)</f>
        <v>8.3670715249662589E-2</v>
      </c>
      <c r="N28" s="30"/>
      <c r="O28" s="29">
        <f t="shared" si="1"/>
        <v>-7.52</v>
      </c>
      <c r="P28" s="30">
        <f t="shared" si="2"/>
        <v>-0.31216272312162724</v>
      </c>
      <c r="R28" s="26"/>
      <c r="S28" s="26"/>
    </row>
    <row r="29" spans="1:19" x14ac:dyDescent="0.2">
      <c r="A29" s="14">
        <f t="shared" si="0"/>
        <v>14</v>
      </c>
      <c r="B29" s="14"/>
      <c r="C29" s="2" t="s">
        <v>14</v>
      </c>
      <c r="E29" s="31"/>
      <c r="F29" s="28"/>
      <c r="G29" s="24"/>
      <c r="H29" s="28"/>
      <c r="I29" s="28"/>
      <c r="J29" s="28"/>
      <c r="K29" s="11"/>
      <c r="L29" s="29"/>
      <c r="M29" s="30"/>
      <c r="N29" s="30"/>
      <c r="O29" s="29"/>
      <c r="P29" s="30"/>
      <c r="R29" s="26"/>
      <c r="S29" s="26"/>
    </row>
    <row r="30" spans="1:19" x14ac:dyDescent="0.2">
      <c r="A30" s="14">
        <f t="shared" si="0"/>
        <v>15</v>
      </c>
      <c r="B30" s="14"/>
      <c r="C30" s="2">
        <v>70</v>
      </c>
      <c r="D30" s="2">
        <v>5800</v>
      </c>
      <c r="E30" s="31"/>
      <c r="F30" s="28">
        <v>10.28</v>
      </c>
      <c r="G30" s="24"/>
      <c r="H30" s="28">
        <v>9.9700000000000006</v>
      </c>
      <c r="I30" s="28"/>
      <c r="J30" s="28">
        <v>10.050000000000001</v>
      </c>
      <c r="K30" s="11"/>
      <c r="L30" s="29">
        <f>H30-F30</f>
        <v>-0.30999999999999872</v>
      </c>
      <c r="M30" s="30">
        <f>IFERROR(L30/ABS(F30),0)</f>
        <v>-3.0155642023346182E-2</v>
      </c>
      <c r="N30" s="30"/>
      <c r="O30" s="29">
        <f t="shared" si="1"/>
        <v>8.0000000000000071E-2</v>
      </c>
      <c r="P30" s="30">
        <f t="shared" si="2"/>
        <v>8.0240722166499568E-3</v>
      </c>
      <c r="R30" s="26"/>
      <c r="S30" s="26"/>
    </row>
    <row r="31" spans="1:19" x14ac:dyDescent="0.2">
      <c r="A31" s="14">
        <f t="shared" si="0"/>
        <v>16</v>
      </c>
      <c r="B31" s="14"/>
      <c r="C31" s="2">
        <v>100</v>
      </c>
      <c r="D31" s="2">
        <v>9500</v>
      </c>
      <c r="E31" s="31"/>
      <c r="F31" s="28">
        <v>11.47</v>
      </c>
      <c r="G31" s="24"/>
      <c r="H31" s="28">
        <v>11.33</v>
      </c>
      <c r="I31" s="28"/>
      <c r="J31" s="28">
        <v>10.53</v>
      </c>
      <c r="K31" s="11"/>
      <c r="L31" s="29">
        <f>H31-F31</f>
        <v>-0.14000000000000057</v>
      </c>
      <c r="M31" s="30">
        <f>IFERROR(L31/ABS(F31),0)</f>
        <v>-1.220575414123806E-2</v>
      </c>
      <c r="N31" s="30"/>
      <c r="O31" s="29">
        <f t="shared" si="1"/>
        <v>-0.80000000000000071</v>
      </c>
      <c r="P31" s="30">
        <f t="shared" si="2"/>
        <v>-7.0609002647837663E-2</v>
      </c>
      <c r="R31" s="26"/>
      <c r="S31" s="26"/>
    </row>
    <row r="32" spans="1:19" x14ac:dyDescent="0.2">
      <c r="A32" s="14">
        <f t="shared" si="0"/>
        <v>17</v>
      </c>
      <c r="B32" s="14"/>
      <c r="C32" s="2">
        <v>150</v>
      </c>
      <c r="D32" s="2">
        <v>16000</v>
      </c>
      <c r="E32" s="31"/>
      <c r="F32" s="28">
        <v>12.77</v>
      </c>
      <c r="G32" s="24"/>
      <c r="H32" s="28">
        <v>12.99</v>
      </c>
      <c r="I32" s="28"/>
      <c r="J32" s="28">
        <v>11.77</v>
      </c>
      <c r="K32" s="11"/>
      <c r="L32" s="29">
        <f>H32-F32</f>
        <v>0.22000000000000064</v>
      </c>
      <c r="M32" s="30">
        <f>IFERROR(L32/ABS(F32),0)</f>
        <v>1.7227877838684468E-2</v>
      </c>
      <c r="N32" s="30"/>
      <c r="O32" s="29">
        <f t="shared" si="1"/>
        <v>-1.2200000000000006</v>
      </c>
      <c r="P32" s="30">
        <f t="shared" si="2"/>
        <v>-9.391839876828334E-2</v>
      </c>
      <c r="R32" s="26"/>
      <c r="S32" s="26"/>
    </row>
    <row r="33" spans="1:19" x14ac:dyDescent="0.2">
      <c r="A33" s="14">
        <f t="shared" si="0"/>
        <v>18</v>
      </c>
      <c r="B33" s="14"/>
      <c r="C33" s="2" t="s">
        <v>15</v>
      </c>
      <c r="E33" s="31"/>
      <c r="F33" s="28"/>
      <c r="G33" s="24"/>
      <c r="H33" s="28"/>
      <c r="I33" s="28"/>
      <c r="J33" s="28"/>
      <c r="K33" s="11"/>
      <c r="L33" s="29"/>
      <c r="M33" s="30"/>
      <c r="N33" s="30"/>
      <c r="O33" s="29"/>
      <c r="P33" s="30"/>
      <c r="R33" s="26"/>
      <c r="S33" s="26"/>
    </row>
    <row r="34" spans="1:19" x14ac:dyDescent="0.2">
      <c r="A34" s="14">
        <f t="shared" si="0"/>
        <v>19</v>
      </c>
      <c r="B34" s="14"/>
      <c r="C34" s="2">
        <v>200</v>
      </c>
      <c r="D34" s="2">
        <v>22000</v>
      </c>
      <c r="E34" s="31"/>
      <c r="F34" s="28">
        <v>15.61</v>
      </c>
      <c r="G34" s="24"/>
      <c r="H34" s="28">
        <v>16.02</v>
      </c>
      <c r="I34" s="28"/>
      <c r="J34" s="28">
        <v>13.04</v>
      </c>
      <c r="K34" s="11"/>
      <c r="L34" s="29">
        <f>H34-F34</f>
        <v>0.41000000000000014</v>
      </c>
      <c r="M34" s="30">
        <f>IFERROR(L34/ABS(F34),0)</f>
        <v>2.626521460602179E-2</v>
      </c>
      <c r="N34" s="30"/>
      <c r="O34" s="29">
        <f t="shared" si="1"/>
        <v>-2.9800000000000004</v>
      </c>
      <c r="P34" s="30">
        <f t="shared" si="2"/>
        <v>-0.18601747815230965</v>
      </c>
      <c r="R34" s="26"/>
      <c r="S34" s="26"/>
    </row>
    <row r="35" spans="1:19" x14ac:dyDescent="0.2">
      <c r="A35" s="14">
        <f t="shared" si="0"/>
        <v>20</v>
      </c>
      <c r="B35" s="14"/>
      <c r="C35" s="2">
        <v>250</v>
      </c>
      <c r="D35" s="2">
        <v>30000</v>
      </c>
      <c r="E35" s="31"/>
      <c r="F35" s="28">
        <v>18.11</v>
      </c>
      <c r="G35" s="24"/>
      <c r="H35" s="28">
        <v>18.84</v>
      </c>
      <c r="I35" s="28"/>
      <c r="J35" s="28">
        <v>13.61</v>
      </c>
      <c r="K35" s="11"/>
      <c r="L35" s="29">
        <f>H35-F35</f>
        <v>0.73000000000000043</v>
      </c>
      <c r="M35" s="30">
        <f>IFERROR(L35/ABS(F35),0)</f>
        <v>4.0309221424627305E-2</v>
      </c>
      <c r="N35" s="30"/>
      <c r="O35" s="29">
        <f t="shared" si="1"/>
        <v>-5.23</v>
      </c>
      <c r="P35" s="30">
        <f t="shared" si="2"/>
        <v>-0.27760084925690026</v>
      </c>
      <c r="R35" s="26"/>
      <c r="S35" s="26"/>
    </row>
    <row r="36" spans="1:19" x14ac:dyDescent="0.2">
      <c r="A36" s="14">
        <f t="shared" si="0"/>
        <v>21</v>
      </c>
      <c r="B36" s="14"/>
      <c r="C36" s="2">
        <v>400</v>
      </c>
      <c r="D36" s="2">
        <v>50000</v>
      </c>
      <c r="E36" s="31"/>
      <c r="F36" s="28">
        <v>22.17</v>
      </c>
      <c r="G36" s="24"/>
      <c r="H36" s="28">
        <v>24.2</v>
      </c>
      <c r="I36" s="28"/>
      <c r="J36" s="28">
        <v>16.68</v>
      </c>
      <c r="K36" s="11"/>
      <c r="L36" s="29">
        <f>H36-F36</f>
        <v>2.0299999999999976</v>
      </c>
      <c r="M36" s="30">
        <f>IFERROR(L36/ABS(F36),0)</f>
        <v>9.1565178168696318E-2</v>
      </c>
      <c r="N36" s="30"/>
      <c r="O36" s="29">
        <f t="shared" si="1"/>
        <v>-7.52</v>
      </c>
      <c r="P36" s="30">
        <f t="shared" si="2"/>
        <v>-0.31074380165289256</v>
      </c>
      <c r="R36" s="26"/>
      <c r="S36" s="26"/>
    </row>
    <row r="37" spans="1:19" x14ac:dyDescent="0.2">
      <c r="A37" s="14">
        <f t="shared" si="0"/>
        <v>22</v>
      </c>
      <c r="B37" s="14"/>
      <c r="C37" s="2" t="s">
        <v>16</v>
      </c>
      <c r="E37" s="31"/>
      <c r="F37" s="28"/>
      <c r="G37" s="24"/>
      <c r="H37" s="28"/>
      <c r="I37" s="28"/>
      <c r="J37" s="28"/>
      <c r="K37" s="11"/>
      <c r="L37" s="29"/>
      <c r="M37" s="30"/>
      <c r="N37" s="30"/>
      <c r="O37" s="29"/>
      <c r="P37" s="30"/>
      <c r="R37" s="26"/>
      <c r="S37" s="26"/>
    </row>
    <row r="38" spans="1:19" x14ac:dyDescent="0.2">
      <c r="A38" s="14">
        <f t="shared" si="0"/>
        <v>23</v>
      </c>
      <c r="B38" s="14"/>
      <c r="C38" s="2">
        <v>70</v>
      </c>
      <c r="D38" s="2">
        <v>5800</v>
      </c>
      <c r="E38" s="31"/>
      <c r="F38" s="28">
        <v>9.1300000000000008</v>
      </c>
      <c r="G38" s="24"/>
      <c r="H38" s="28">
        <v>8.8000000000000007</v>
      </c>
      <c r="I38" s="28"/>
      <c r="J38" s="28">
        <v>5.73</v>
      </c>
      <c r="K38" s="11"/>
      <c r="L38" s="29">
        <f>H38-F38</f>
        <v>-0.33000000000000007</v>
      </c>
      <c r="M38" s="30">
        <f>IFERROR(L38/ABS(F38),0)</f>
        <v>-3.6144578313253017E-2</v>
      </c>
      <c r="N38" s="30"/>
      <c r="O38" s="29">
        <f t="shared" si="1"/>
        <v>-3.0700000000000003</v>
      </c>
      <c r="P38" s="30">
        <f t="shared" si="2"/>
        <v>-0.34886363636363638</v>
      </c>
      <c r="R38" s="26"/>
      <c r="S38" s="26"/>
    </row>
    <row r="39" spans="1:19" x14ac:dyDescent="0.2">
      <c r="A39" s="14">
        <f t="shared" si="0"/>
        <v>24</v>
      </c>
      <c r="B39" s="14"/>
      <c r="C39" s="2">
        <v>100</v>
      </c>
      <c r="D39" s="2">
        <v>9500</v>
      </c>
      <c r="E39" s="31"/>
      <c r="F39" s="28">
        <v>10.29</v>
      </c>
      <c r="G39" s="24"/>
      <c r="H39" s="28">
        <v>10.1</v>
      </c>
      <c r="I39" s="28"/>
      <c r="J39" s="28">
        <v>6.14</v>
      </c>
      <c r="K39" s="11"/>
      <c r="L39" s="29">
        <f>H39-F39</f>
        <v>-0.1899999999999995</v>
      </c>
      <c r="M39" s="30">
        <f>IFERROR(L39/ABS(F39),0)</f>
        <v>-1.8464528668610255E-2</v>
      </c>
      <c r="N39" s="30"/>
      <c r="O39" s="29">
        <f t="shared" si="1"/>
        <v>-3.96</v>
      </c>
      <c r="P39" s="30">
        <f t="shared" si="2"/>
        <v>-0.39207920792079209</v>
      </c>
      <c r="R39" s="26"/>
      <c r="S39" s="26"/>
    </row>
    <row r="40" spans="1:19" x14ac:dyDescent="0.2">
      <c r="A40" s="14">
        <f t="shared" si="0"/>
        <v>25</v>
      </c>
      <c r="B40" s="14"/>
      <c r="C40" s="2">
        <v>150</v>
      </c>
      <c r="D40" s="2">
        <v>16000</v>
      </c>
      <c r="E40" s="31"/>
      <c r="F40" s="28">
        <v>11.7</v>
      </c>
      <c r="G40" s="24"/>
      <c r="H40" s="28">
        <v>11.92</v>
      </c>
      <c r="I40" s="28"/>
      <c r="J40" s="28">
        <v>7.23</v>
      </c>
      <c r="K40" s="11"/>
      <c r="L40" s="29">
        <f>H40-F40</f>
        <v>0.22000000000000064</v>
      </c>
      <c r="M40" s="30">
        <f>IFERROR(L40/ABS(F40),0)</f>
        <v>1.8803418803418858E-2</v>
      </c>
      <c r="N40" s="30"/>
      <c r="O40" s="29">
        <f t="shared" si="1"/>
        <v>-4.6899999999999995</v>
      </c>
      <c r="P40" s="30">
        <f t="shared" si="2"/>
        <v>-0.39345637583892612</v>
      </c>
      <c r="R40" s="26"/>
      <c r="S40" s="26"/>
    </row>
    <row r="41" spans="1:19" x14ac:dyDescent="0.2">
      <c r="A41" s="14">
        <f t="shared" si="0"/>
        <v>26</v>
      </c>
      <c r="B41" s="14"/>
      <c r="C41" s="2" t="s">
        <v>17</v>
      </c>
      <c r="E41" s="31"/>
      <c r="F41" s="28"/>
      <c r="G41" s="24"/>
      <c r="H41" s="28"/>
      <c r="I41" s="28"/>
      <c r="J41" s="28"/>
      <c r="K41" s="11"/>
      <c r="L41" s="29"/>
      <c r="M41" s="30"/>
      <c r="N41" s="30"/>
      <c r="O41" s="29"/>
      <c r="P41" s="30"/>
      <c r="R41" s="26"/>
      <c r="S41" s="26"/>
    </row>
    <row r="42" spans="1:19" x14ac:dyDescent="0.2">
      <c r="A42" s="14">
        <f t="shared" si="0"/>
        <v>27</v>
      </c>
      <c r="B42" s="14"/>
      <c r="C42" s="2">
        <v>200</v>
      </c>
      <c r="D42" s="2">
        <v>22000</v>
      </c>
      <c r="E42" s="31"/>
      <c r="F42" s="28">
        <v>14.56</v>
      </c>
      <c r="G42" s="24"/>
      <c r="H42" s="28">
        <v>15.04</v>
      </c>
      <c r="I42" s="28"/>
      <c r="J42" s="28">
        <v>8.66</v>
      </c>
      <c r="K42" s="11"/>
      <c r="L42" s="29">
        <f>H42-F42</f>
        <v>0.47999999999999865</v>
      </c>
      <c r="M42" s="30">
        <f>IFERROR(L42/ABS(F42),0)</f>
        <v>3.2967032967032871E-2</v>
      </c>
      <c r="N42" s="30"/>
      <c r="O42" s="29">
        <f t="shared" si="1"/>
        <v>-6.379999999999999</v>
      </c>
      <c r="P42" s="30">
        <f t="shared" si="2"/>
        <v>-0.42420212765957444</v>
      </c>
      <c r="R42" s="26"/>
      <c r="S42" s="26"/>
    </row>
    <row r="43" spans="1:19" x14ac:dyDescent="0.2">
      <c r="A43" s="14">
        <f t="shared" si="0"/>
        <v>28</v>
      </c>
      <c r="B43" s="14"/>
      <c r="C43" s="2">
        <v>250</v>
      </c>
      <c r="D43" s="2">
        <v>30000</v>
      </c>
      <c r="E43" s="31"/>
      <c r="F43" s="28">
        <v>17.14</v>
      </c>
      <c r="G43" s="24"/>
      <c r="H43" s="28">
        <v>17.940000000000001</v>
      </c>
      <c r="I43" s="28"/>
      <c r="J43" s="28">
        <v>9.26</v>
      </c>
      <c r="K43" s="11"/>
      <c r="L43" s="29">
        <f>H43-F43</f>
        <v>0.80000000000000071</v>
      </c>
      <c r="M43" s="30">
        <f>IFERROR(L43/ABS(F43),0)</f>
        <v>4.6674445740956867E-2</v>
      </c>
      <c r="N43" s="30"/>
      <c r="O43" s="29">
        <f t="shared" si="1"/>
        <v>-8.6800000000000015</v>
      </c>
      <c r="P43" s="30">
        <f t="shared" si="2"/>
        <v>-0.48383500557413606</v>
      </c>
      <c r="R43" s="26"/>
      <c r="S43" s="26"/>
    </row>
    <row r="44" spans="1:19" x14ac:dyDescent="0.2">
      <c r="A44" s="14">
        <f t="shared" si="0"/>
        <v>29</v>
      </c>
      <c r="B44" s="14"/>
      <c r="C44" s="2">
        <v>400</v>
      </c>
      <c r="D44" s="2">
        <v>50000</v>
      </c>
      <c r="E44" s="31"/>
      <c r="F44" s="28">
        <v>21.22</v>
      </c>
      <c r="G44" s="24"/>
      <c r="H44" s="28">
        <v>23.29</v>
      </c>
      <c r="I44" s="28"/>
      <c r="J44" s="28">
        <v>11.6</v>
      </c>
      <c r="K44" s="11"/>
      <c r="L44" s="29">
        <f>H44-F44</f>
        <v>2.0700000000000003</v>
      </c>
      <c r="M44" s="30">
        <f>IFERROR(L44/ABS(F44),0)</f>
        <v>9.7549481621112183E-2</v>
      </c>
      <c r="N44" s="30"/>
      <c r="O44" s="29">
        <f t="shared" si="1"/>
        <v>-11.69</v>
      </c>
      <c r="P44" s="30">
        <f t="shared" si="2"/>
        <v>-0.501932159725204</v>
      </c>
      <c r="R44" s="26"/>
      <c r="S44" s="26"/>
    </row>
    <row r="45" spans="1:19" x14ac:dyDescent="0.2">
      <c r="A45" s="14">
        <f t="shared" si="0"/>
        <v>30</v>
      </c>
      <c r="B45" s="14"/>
      <c r="C45" s="2" t="s">
        <v>18</v>
      </c>
      <c r="E45" s="31"/>
      <c r="F45" s="28"/>
      <c r="G45" s="24"/>
      <c r="H45" s="28"/>
      <c r="I45" s="28"/>
      <c r="J45" s="28"/>
      <c r="K45" s="11"/>
      <c r="L45" s="29"/>
      <c r="M45" s="30"/>
      <c r="N45" s="30"/>
      <c r="O45" s="29"/>
      <c r="P45" s="30"/>
      <c r="R45" s="26"/>
      <c r="S45" s="26"/>
    </row>
    <row r="46" spans="1:19" x14ac:dyDescent="0.2">
      <c r="A46" s="14">
        <f t="shared" si="0"/>
        <v>31</v>
      </c>
      <c r="B46" s="14"/>
      <c r="C46" s="2">
        <v>70</v>
      </c>
      <c r="D46" s="2">
        <v>5800</v>
      </c>
      <c r="E46" s="31"/>
      <c r="F46" s="28">
        <v>14.97</v>
      </c>
      <c r="G46" s="24"/>
      <c r="H46" s="28">
        <v>13.76</v>
      </c>
      <c r="I46" s="28"/>
      <c r="J46" s="28">
        <v>13.85</v>
      </c>
      <c r="K46" s="11"/>
      <c r="L46" s="29">
        <f>H46-F46</f>
        <v>-1.2100000000000009</v>
      </c>
      <c r="M46" s="30">
        <f>IFERROR(L46/ABS(F46),0)</f>
        <v>-8.0828323313293302E-2</v>
      </c>
      <c r="N46" s="30"/>
      <c r="O46" s="29">
        <f t="shared" si="1"/>
        <v>8.9999999999999858E-2</v>
      </c>
      <c r="P46" s="30">
        <f t="shared" si="2"/>
        <v>6.5406976744185946E-3</v>
      </c>
      <c r="R46" s="26"/>
      <c r="S46" s="26"/>
    </row>
    <row r="47" spans="1:19" x14ac:dyDescent="0.2">
      <c r="A47" s="14">
        <f t="shared" si="0"/>
        <v>32</v>
      </c>
      <c r="B47" s="14"/>
      <c r="C47" s="2">
        <v>100</v>
      </c>
      <c r="D47" s="2">
        <v>9500</v>
      </c>
      <c r="E47" s="31"/>
      <c r="F47" s="28">
        <v>15.98</v>
      </c>
      <c r="G47" s="24"/>
      <c r="H47" s="28">
        <v>15</v>
      </c>
      <c r="I47" s="28"/>
      <c r="J47" s="28">
        <v>14.21</v>
      </c>
      <c r="K47" s="11"/>
      <c r="L47" s="29">
        <f t="shared" ref="L47:L48" si="3">H47-F47</f>
        <v>-0.98000000000000043</v>
      </c>
      <c r="M47" s="30">
        <f t="shared" ref="M47:M48" si="4">IFERROR(L47/ABS(F47),0)</f>
        <v>-6.1326658322903654E-2</v>
      </c>
      <c r="N47" s="30"/>
      <c r="O47" s="29">
        <f t="shared" si="1"/>
        <v>-0.78999999999999915</v>
      </c>
      <c r="P47" s="30">
        <f t="shared" si="2"/>
        <v>-5.2666666666666612E-2</v>
      </c>
      <c r="R47" s="26"/>
      <c r="S47" s="26"/>
    </row>
    <row r="48" spans="1:19" x14ac:dyDescent="0.2">
      <c r="A48" s="14">
        <f t="shared" si="0"/>
        <v>33</v>
      </c>
      <c r="B48" s="14"/>
      <c r="C48" s="2">
        <v>150</v>
      </c>
      <c r="D48" s="2">
        <v>16000</v>
      </c>
      <c r="E48" s="31"/>
      <c r="F48" s="28">
        <v>17.309999999999999</v>
      </c>
      <c r="G48" s="24"/>
      <c r="H48" s="28">
        <v>16.68</v>
      </c>
      <c r="I48" s="28"/>
      <c r="J48" s="28">
        <v>15.47</v>
      </c>
      <c r="K48" s="11"/>
      <c r="L48" s="29">
        <f t="shared" si="3"/>
        <v>-0.62999999999999901</v>
      </c>
      <c r="M48" s="30">
        <f t="shared" si="4"/>
        <v>-3.6395147313691451E-2</v>
      </c>
      <c r="N48" s="30"/>
      <c r="O48" s="29">
        <f t="shared" si="1"/>
        <v>-1.2099999999999991</v>
      </c>
      <c r="P48" s="30">
        <f t="shared" si="2"/>
        <v>-7.2541966426858465E-2</v>
      </c>
      <c r="R48" s="26"/>
      <c r="S48" s="26"/>
    </row>
    <row r="49" spans="1:19" x14ac:dyDescent="0.2">
      <c r="A49" s="14">
        <f t="shared" si="0"/>
        <v>34</v>
      </c>
      <c r="B49" s="14"/>
      <c r="C49" s="2" t="s">
        <v>19</v>
      </c>
      <c r="E49" s="31"/>
      <c r="F49" s="28"/>
      <c r="G49" s="24"/>
      <c r="H49" s="28"/>
      <c r="I49" s="28"/>
      <c r="J49" s="28"/>
      <c r="K49" s="11"/>
      <c r="L49" s="29"/>
      <c r="M49" s="30"/>
      <c r="N49" s="30"/>
      <c r="O49" s="29"/>
      <c r="P49" s="30"/>
      <c r="R49" s="26"/>
      <c r="S49" s="26"/>
    </row>
    <row r="50" spans="1:19" x14ac:dyDescent="0.2">
      <c r="A50" s="14">
        <f t="shared" si="0"/>
        <v>35</v>
      </c>
      <c r="B50" s="14"/>
      <c r="C50" s="2">
        <v>200</v>
      </c>
      <c r="D50" s="2">
        <v>22000</v>
      </c>
      <c r="E50" s="31"/>
      <c r="F50" s="28">
        <v>21.16</v>
      </c>
      <c r="G50" s="24"/>
      <c r="H50" s="28">
        <v>20.59</v>
      </c>
      <c r="I50" s="28"/>
      <c r="J50" s="28">
        <v>17.61</v>
      </c>
      <c r="K50" s="11"/>
      <c r="L50" s="29">
        <f>H50-F50</f>
        <v>-0.57000000000000028</v>
      </c>
      <c r="M50" s="30">
        <f>IFERROR(L50/ABS(F50),0)</f>
        <v>-2.6937618147448029E-2</v>
      </c>
      <c r="N50" s="30"/>
      <c r="O50" s="29">
        <f t="shared" si="1"/>
        <v>-2.9800000000000004</v>
      </c>
      <c r="P50" s="30">
        <f t="shared" si="2"/>
        <v>-0.14473045167557069</v>
      </c>
      <c r="R50" s="26"/>
      <c r="S50" s="26"/>
    </row>
    <row r="51" spans="1:19" x14ac:dyDescent="0.2">
      <c r="A51" s="14">
        <f t="shared" si="0"/>
        <v>36</v>
      </c>
      <c r="B51" s="14"/>
      <c r="C51" s="2">
        <v>250</v>
      </c>
      <c r="D51" s="2">
        <v>30000</v>
      </c>
      <c r="E51" s="31"/>
      <c r="F51" s="28">
        <v>23.05</v>
      </c>
      <c r="G51" s="24"/>
      <c r="H51" s="28">
        <v>22.96</v>
      </c>
      <c r="I51" s="28"/>
      <c r="J51" s="28">
        <v>17.73</v>
      </c>
      <c r="K51" s="11"/>
      <c r="L51" s="29">
        <f t="shared" ref="L51:L52" si="5">H51-F51</f>
        <v>-8.9999999999999858E-2</v>
      </c>
      <c r="M51" s="30">
        <f t="shared" ref="M51:M52" si="6">IFERROR(L51/ABS(F51),0)</f>
        <v>-3.9045553145336163E-3</v>
      </c>
      <c r="N51" s="30"/>
      <c r="O51" s="29">
        <f t="shared" si="1"/>
        <v>-5.23</v>
      </c>
      <c r="P51" s="30">
        <f t="shared" si="2"/>
        <v>-0.22778745644599305</v>
      </c>
      <c r="R51" s="26"/>
      <c r="S51" s="26"/>
    </row>
    <row r="52" spans="1:19" x14ac:dyDescent="0.2">
      <c r="A52" s="14">
        <f t="shared" si="0"/>
        <v>37</v>
      </c>
      <c r="B52" s="14"/>
      <c r="C52" s="2">
        <v>400</v>
      </c>
      <c r="D52" s="2">
        <v>50000</v>
      </c>
      <c r="E52" s="31"/>
      <c r="F52" s="28">
        <v>29.22</v>
      </c>
      <c r="G52" s="24"/>
      <c r="H52" s="28">
        <v>29.92</v>
      </c>
      <c r="I52" s="28"/>
      <c r="J52" s="28">
        <v>22.39</v>
      </c>
      <c r="K52" s="11"/>
      <c r="L52" s="29">
        <f t="shared" si="5"/>
        <v>0.70000000000000284</v>
      </c>
      <c r="M52" s="30">
        <f t="shared" si="6"/>
        <v>2.3956194387405986E-2</v>
      </c>
      <c r="N52" s="30"/>
      <c r="O52" s="29">
        <f t="shared" si="1"/>
        <v>-7.5300000000000011</v>
      </c>
      <c r="P52" s="30">
        <f t="shared" si="2"/>
        <v>-0.25167112299465244</v>
      </c>
      <c r="R52" s="26"/>
      <c r="S52" s="26"/>
    </row>
    <row r="53" spans="1:19" x14ac:dyDescent="0.2">
      <c r="A53" s="14">
        <f t="shared" si="0"/>
        <v>38</v>
      </c>
      <c r="B53" s="14"/>
      <c r="C53" s="2" t="s">
        <v>20</v>
      </c>
      <c r="E53" s="31"/>
      <c r="F53" s="28"/>
      <c r="G53" s="24"/>
      <c r="H53" s="28"/>
      <c r="I53" s="28"/>
      <c r="J53" s="28"/>
      <c r="K53" s="11"/>
      <c r="L53" s="29"/>
      <c r="M53" s="30"/>
      <c r="N53" s="30"/>
      <c r="O53" s="29"/>
      <c r="P53" s="30"/>
      <c r="R53" s="26"/>
      <c r="S53" s="26"/>
    </row>
    <row r="54" spans="1:19" x14ac:dyDescent="0.2">
      <c r="A54" s="14">
        <f t="shared" si="0"/>
        <v>39</v>
      </c>
      <c r="B54" s="14"/>
      <c r="C54" s="2">
        <v>70</v>
      </c>
      <c r="D54" s="2">
        <v>5800</v>
      </c>
      <c r="E54" s="31"/>
      <c r="F54" s="28">
        <v>10</v>
      </c>
      <c r="G54" s="24"/>
      <c r="H54" s="28">
        <v>9.68</v>
      </c>
      <c r="I54" s="28"/>
      <c r="J54" s="28">
        <v>6.72</v>
      </c>
      <c r="K54" s="11"/>
      <c r="L54" s="29">
        <f>H54-F54</f>
        <v>-0.32000000000000028</v>
      </c>
      <c r="M54" s="30">
        <f>IFERROR(L54/ABS(F54),0)</f>
        <v>-3.2000000000000028E-2</v>
      </c>
      <c r="N54" s="30"/>
      <c r="O54" s="29">
        <f t="shared" si="1"/>
        <v>-2.96</v>
      </c>
      <c r="P54" s="30">
        <f t="shared" si="2"/>
        <v>-0.30578512396694213</v>
      </c>
      <c r="R54" s="26"/>
      <c r="S54" s="26"/>
    </row>
    <row r="55" spans="1:19" x14ac:dyDescent="0.2">
      <c r="A55" s="14">
        <f t="shared" si="0"/>
        <v>40</v>
      </c>
      <c r="B55" s="14"/>
      <c r="C55" s="2">
        <v>100</v>
      </c>
      <c r="D55" s="2">
        <v>9500</v>
      </c>
      <c r="E55" s="31"/>
      <c r="F55" s="28">
        <v>10.95</v>
      </c>
      <c r="G55" s="24"/>
      <c r="H55" s="28">
        <v>11.17</v>
      </c>
      <c r="I55" s="28"/>
      <c r="J55" s="28">
        <v>7.32</v>
      </c>
      <c r="K55" s="11"/>
      <c r="L55" s="29">
        <f>H55-F55</f>
        <v>0.22000000000000064</v>
      </c>
      <c r="M55" s="30">
        <f>IFERROR(L55/ABS(F55),0)</f>
        <v>2.0091324200913301E-2</v>
      </c>
      <c r="N55" s="30"/>
      <c r="O55" s="29">
        <f t="shared" si="1"/>
        <v>-3.8499999999999996</v>
      </c>
      <c r="P55" s="30">
        <f t="shared" si="2"/>
        <v>-0.34467323187108323</v>
      </c>
      <c r="R55" s="26"/>
      <c r="S55" s="26"/>
    </row>
    <row r="56" spans="1:19" x14ac:dyDescent="0.2">
      <c r="A56" s="14">
        <f t="shared" si="0"/>
        <v>41</v>
      </c>
      <c r="B56" s="14"/>
      <c r="C56" s="2">
        <v>150</v>
      </c>
      <c r="D56" s="2">
        <v>16000</v>
      </c>
      <c r="E56" s="31"/>
      <c r="F56" s="28">
        <v>12.68</v>
      </c>
      <c r="G56" s="24"/>
      <c r="H56" s="28">
        <v>12.78</v>
      </c>
      <c r="I56" s="28"/>
      <c r="J56" s="28">
        <v>8.23</v>
      </c>
      <c r="K56" s="11"/>
      <c r="L56" s="29">
        <f>H56-F56</f>
        <v>9.9999999999999645E-2</v>
      </c>
      <c r="M56" s="30">
        <f>IFERROR(L56/ABS(F56),0)</f>
        <v>7.8864353312302557E-3</v>
      </c>
      <c r="N56" s="30"/>
      <c r="O56" s="29">
        <f t="shared" si="1"/>
        <v>-4.5499999999999989</v>
      </c>
      <c r="P56" s="30">
        <f t="shared" si="2"/>
        <v>-0.35602503912363059</v>
      </c>
      <c r="R56" s="26"/>
      <c r="S56" s="26"/>
    </row>
    <row r="57" spans="1:19" x14ac:dyDescent="0.2">
      <c r="A57" s="14">
        <f t="shared" si="0"/>
        <v>42</v>
      </c>
      <c r="B57" s="14"/>
      <c r="C57" s="2" t="s">
        <v>21</v>
      </c>
      <c r="E57" s="31"/>
      <c r="F57" s="28"/>
      <c r="G57" s="24"/>
      <c r="H57" s="28"/>
      <c r="I57" s="28"/>
      <c r="J57" s="28"/>
      <c r="K57" s="11"/>
      <c r="L57" s="29"/>
      <c r="M57" s="30"/>
      <c r="N57" s="30"/>
      <c r="O57" s="29"/>
      <c r="P57" s="30"/>
      <c r="R57" s="26"/>
      <c r="S57" s="26"/>
    </row>
    <row r="58" spans="1:19" x14ac:dyDescent="0.2">
      <c r="A58" s="14">
        <f t="shared" si="0"/>
        <v>43</v>
      </c>
      <c r="B58" s="14"/>
      <c r="C58" s="2">
        <v>200</v>
      </c>
      <c r="D58" s="2">
        <v>22000</v>
      </c>
      <c r="E58" s="31"/>
      <c r="F58" s="28">
        <v>14.93</v>
      </c>
      <c r="G58" s="24"/>
      <c r="H58" s="28">
        <v>15.3</v>
      </c>
      <c r="I58" s="28"/>
      <c r="J58" s="28">
        <v>9.0500000000000007</v>
      </c>
      <c r="K58" s="11"/>
      <c r="L58" s="29">
        <f>H58-F58</f>
        <v>0.37000000000000099</v>
      </c>
      <c r="M58" s="30">
        <f>IFERROR(L58/ABS(F58),0)</f>
        <v>2.4782317481580777E-2</v>
      </c>
      <c r="N58" s="30"/>
      <c r="O58" s="29">
        <f t="shared" si="1"/>
        <v>-6.25</v>
      </c>
      <c r="P58" s="30">
        <f t="shared" si="2"/>
        <v>-0.40849673202614378</v>
      </c>
      <c r="R58" s="26"/>
      <c r="S58" s="26"/>
    </row>
    <row r="59" spans="1:19" x14ac:dyDescent="0.2">
      <c r="A59" s="14">
        <f t="shared" si="0"/>
        <v>44</v>
      </c>
      <c r="B59" s="14"/>
      <c r="C59" s="2">
        <v>250</v>
      </c>
      <c r="D59" s="2">
        <v>30000</v>
      </c>
      <c r="F59" s="28">
        <v>18.09</v>
      </c>
      <c r="G59" s="24"/>
      <c r="H59" s="28">
        <v>18.77</v>
      </c>
      <c r="I59" s="28"/>
      <c r="J59" s="28">
        <v>10.23</v>
      </c>
      <c r="K59" s="11"/>
      <c r="L59" s="29">
        <f t="shared" ref="L59:L60" si="7">H59-F59</f>
        <v>0.67999999999999972</v>
      </c>
      <c r="M59" s="30">
        <f t="shared" ref="M59:M60" si="8">IFERROR(L59/ABS(F59),0)</f>
        <v>3.7589828634604736E-2</v>
      </c>
      <c r="N59" s="30"/>
      <c r="O59" s="29">
        <f t="shared" si="1"/>
        <v>-8.5399999999999991</v>
      </c>
      <c r="P59" s="30">
        <f t="shared" si="2"/>
        <v>-0.45498135322322852</v>
      </c>
      <c r="R59" s="26"/>
      <c r="S59" s="26"/>
    </row>
    <row r="60" spans="1:19" x14ac:dyDescent="0.2">
      <c r="A60" s="14">
        <f t="shared" si="0"/>
        <v>45</v>
      </c>
      <c r="B60" s="14"/>
      <c r="C60" s="2">
        <v>400</v>
      </c>
      <c r="D60" s="2">
        <v>50000</v>
      </c>
      <c r="E60" s="32"/>
      <c r="F60" s="28">
        <v>21.66</v>
      </c>
      <c r="G60" s="24"/>
      <c r="H60" s="28">
        <v>23.63</v>
      </c>
      <c r="I60" s="28"/>
      <c r="J60" s="28">
        <v>12.15</v>
      </c>
      <c r="K60" s="11"/>
      <c r="L60" s="29">
        <f t="shared" si="7"/>
        <v>1.9699999999999989</v>
      </c>
      <c r="M60" s="30">
        <f t="shared" si="8"/>
        <v>9.0951061865189239E-2</v>
      </c>
      <c r="N60" s="30"/>
      <c r="O60" s="29">
        <f t="shared" si="1"/>
        <v>-11.479999999999999</v>
      </c>
      <c r="P60" s="30">
        <f t="shared" si="2"/>
        <v>-0.48582310622090558</v>
      </c>
      <c r="R60" s="26"/>
      <c r="S60" s="26"/>
    </row>
    <row r="61" spans="1:19" x14ac:dyDescent="0.2">
      <c r="A61" s="14">
        <f t="shared" si="0"/>
        <v>46</v>
      </c>
      <c r="B61" s="14"/>
      <c r="C61" s="2" t="s">
        <v>22</v>
      </c>
      <c r="E61" s="32"/>
      <c r="F61" s="28"/>
      <c r="G61" s="24"/>
      <c r="H61" s="28"/>
      <c r="I61" s="28"/>
      <c r="J61" s="28"/>
      <c r="K61" s="11"/>
      <c r="L61" s="29"/>
      <c r="M61" s="30"/>
      <c r="N61" s="30"/>
      <c r="O61" s="29"/>
      <c r="P61" s="30"/>
      <c r="R61" s="26"/>
      <c r="S61" s="26"/>
    </row>
    <row r="62" spans="1:19" x14ac:dyDescent="0.2">
      <c r="A62" s="14">
        <f t="shared" si="0"/>
        <v>47</v>
      </c>
      <c r="B62" s="14"/>
      <c r="C62" s="2">
        <v>55</v>
      </c>
      <c r="D62" s="2">
        <v>8000</v>
      </c>
      <c r="E62" s="32"/>
      <c r="F62" s="28">
        <v>14.29</v>
      </c>
      <c r="G62" s="24"/>
      <c r="H62" s="28">
        <v>12.63</v>
      </c>
      <c r="I62" s="28"/>
      <c r="J62" s="28">
        <v>9.9499999999999993</v>
      </c>
      <c r="K62" s="11"/>
      <c r="L62" s="29">
        <f>H62-F62</f>
        <v>-1.6599999999999984</v>
      </c>
      <c r="M62" s="30">
        <f>IFERROR(L62/ABS(F62),0)</f>
        <v>-0.11616515045486343</v>
      </c>
      <c r="N62" s="30"/>
      <c r="O62" s="29">
        <f t="shared" si="1"/>
        <v>-2.6800000000000015</v>
      </c>
      <c r="P62" s="30">
        <f t="shared" si="2"/>
        <v>-0.21219319081551871</v>
      </c>
      <c r="R62" s="26"/>
      <c r="S62" s="26"/>
    </row>
    <row r="63" spans="1:19" x14ac:dyDescent="0.2">
      <c r="A63" s="14">
        <f t="shared" si="0"/>
        <v>48</v>
      </c>
      <c r="B63" s="14"/>
      <c r="C63" s="2">
        <v>90</v>
      </c>
      <c r="D63" s="2">
        <v>13500</v>
      </c>
      <c r="E63" s="32"/>
      <c r="F63" s="28">
        <v>16.809999999999999</v>
      </c>
      <c r="G63" s="24"/>
      <c r="H63" s="28">
        <v>15.27</v>
      </c>
      <c r="I63" s="28"/>
      <c r="J63" s="28">
        <v>11.07</v>
      </c>
      <c r="K63" s="11"/>
      <c r="L63" s="29">
        <f>H63-F63</f>
        <v>-1.5399999999999991</v>
      </c>
      <c r="M63" s="30">
        <f>IFERROR(L63/ABS(F63),0)</f>
        <v>-9.1612135633551417E-2</v>
      </c>
      <c r="N63" s="30"/>
      <c r="O63" s="29">
        <f t="shared" si="1"/>
        <v>-4.1999999999999993</v>
      </c>
      <c r="P63" s="30">
        <f t="shared" si="2"/>
        <v>-0.27504911591355596</v>
      </c>
      <c r="R63" s="26"/>
      <c r="S63" s="26"/>
    </row>
    <row r="64" spans="1:19" x14ac:dyDescent="0.2">
      <c r="A64" s="14">
        <f t="shared" si="0"/>
        <v>49</v>
      </c>
      <c r="B64" s="14"/>
      <c r="C64" s="2">
        <v>135</v>
      </c>
      <c r="D64" s="2">
        <v>22500</v>
      </c>
      <c r="E64" s="32"/>
      <c r="F64" s="28">
        <v>18.95</v>
      </c>
      <c r="G64" s="24"/>
      <c r="H64" s="28">
        <v>18.05</v>
      </c>
      <c r="I64" s="28"/>
      <c r="J64" s="28">
        <v>12.54</v>
      </c>
      <c r="K64" s="11"/>
      <c r="L64" s="29">
        <f>H64-F64</f>
        <v>-0.89999999999999858</v>
      </c>
      <c r="M64" s="30">
        <f>IFERROR(L64/ABS(F64),0)</f>
        <v>-4.7493403693931326E-2</v>
      </c>
      <c r="N64" s="30"/>
      <c r="O64" s="29">
        <f t="shared" si="1"/>
        <v>-5.5100000000000016</v>
      </c>
      <c r="P64" s="30">
        <f t="shared" si="2"/>
        <v>-0.3052631578947369</v>
      </c>
      <c r="R64" s="26"/>
      <c r="S64" s="26"/>
    </row>
    <row r="65" spans="1:19" x14ac:dyDescent="0.2">
      <c r="A65" s="14">
        <f t="shared" si="0"/>
        <v>50</v>
      </c>
      <c r="B65" s="14"/>
      <c r="C65" s="2">
        <v>180</v>
      </c>
      <c r="D65" s="2">
        <v>33000</v>
      </c>
      <c r="E65" s="32"/>
      <c r="F65" s="28">
        <v>21.71</v>
      </c>
      <c r="G65" s="24"/>
      <c r="H65" s="28">
        <v>20.149999999999999</v>
      </c>
      <c r="I65" s="28"/>
      <c r="J65" s="28">
        <v>13.67</v>
      </c>
      <c r="K65" s="11"/>
      <c r="L65" s="29">
        <f>H65-F65</f>
        <v>-1.5600000000000023</v>
      </c>
      <c r="M65" s="30">
        <f>IFERROR(L65/ABS(F65),0)</f>
        <v>-7.1856287425149809E-2</v>
      </c>
      <c r="N65" s="30"/>
      <c r="O65" s="29">
        <f t="shared" si="1"/>
        <v>-6.4799999999999986</v>
      </c>
      <c r="P65" s="30">
        <f t="shared" si="2"/>
        <v>-0.32158808933002475</v>
      </c>
      <c r="R65" s="26"/>
      <c r="S65" s="26"/>
    </row>
    <row r="66" spans="1:19" x14ac:dyDescent="0.2">
      <c r="A66" s="14">
        <f t="shared" si="0"/>
        <v>51</v>
      </c>
      <c r="B66" s="14"/>
      <c r="C66" s="2" t="s">
        <v>23</v>
      </c>
      <c r="E66" s="32"/>
      <c r="F66" s="28"/>
      <c r="G66" s="24"/>
      <c r="H66" s="28"/>
      <c r="I66" s="28"/>
      <c r="J66" s="28"/>
      <c r="K66" s="11"/>
      <c r="L66" s="29"/>
      <c r="M66" s="30"/>
      <c r="N66" s="30"/>
      <c r="O66" s="29"/>
      <c r="P66" s="30"/>
      <c r="R66" s="26"/>
      <c r="S66" s="26"/>
    </row>
    <row r="67" spans="1:19" x14ac:dyDescent="0.2">
      <c r="A67" s="14">
        <f t="shared" si="0"/>
        <v>52</v>
      </c>
      <c r="B67" s="14"/>
      <c r="C67" s="2">
        <v>55</v>
      </c>
      <c r="D67" s="2">
        <v>8000</v>
      </c>
      <c r="E67" s="32"/>
      <c r="F67" s="28">
        <v>14.47</v>
      </c>
      <c r="G67" s="24"/>
      <c r="H67" s="28">
        <v>12.94</v>
      </c>
      <c r="I67" s="28"/>
      <c r="J67" s="28">
        <v>10.26</v>
      </c>
      <c r="K67" s="11"/>
      <c r="L67" s="29">
        <f>H67-F67</f>
        <v>-1.5300000000000011</v>
      </c>
      <c r="M67" s="30">
        <f>IFERROR(L67/ABS(F67),0)</f>
        <v>-0.10573600552868011</v>
      </c>
      <c r="N67" s="30"/>
      <c r="O67" s="29">
        <f t="shared" si="1"/>
        <v>-2.6799999999999997</v>
      </c>
      <c r="P67" s="30">
        <f t="shared" si="2"/>
        <v>-0.2071097372488408</v>
      </c>
      <c r="R67" s="26"/>
      <c r="S67" s="26"/>
    </row>
    <row r="68" spans="1:19" x14ac:dyDescent="0.2">
      <c r="A68" s="14">
        <f t="shared" si="0"/>
        <v>53</v>
      </c>
      <c r="B68" s="14"/>
      <c r="C68" s="2">
        <v>90</v>
      </c>
      <c r="D68" s="2">
        <v>13500</v>
      </c>
      <c r="E68" s="32"/>
      <c r="F68" s="28">
        <v>16.98</v>
      </c>
      <c r="G68" s="24"/>
      <c r="H68" s="28">
        <v>15.57</v>
      </c>
      <c r="I68" s="28"/>
      <c r="J68" s="28">
        <v>11.38</v>
      </c>
      <c r="K68" s="11"/>
      <c r="L68" s="29">
        <f>H68-F68</f>
        <v>-1.4100000000000001</v>
      </c>
      <c r="M68" s="30">
        <f>IFERROR(L68/ABS(F68),0)</f>
        <v>-8.3038869257950537E-2</v>
      </c>
      <c r="N68" s="30"/>
      <c r="O68" s="29">
        <f t="shared" si="1"/>
        <v>-4.1899999999999995</v>
      </c>
      <c r="P68" s="30">
        <f t="shared" si="2"/>
        <v>-0.26910725754656389</v>
      </c>
      <c r="R68" s="26"/>
      <c r="S68" s="26"/>
    </row>
    <row r="69" spans="1:19" x14ac:dyDescent="0.2">
      <c r="A69" s="14">
        <f t="shared" si="0"/>
        <v>54</v>
      </c>
      <c r="B69" s="14"/>
      <c r="C69" s="2">
        <v>135</v>
      </c>
      <c r="D69" s="2">
        <v>22500</v>
      </c>
      <c r="E69" s="32"/>
      <c r="F69" s="28">
        <v>19.079999999999998</v>
      </c>
      <c r="G69" s="24"/>
      <c r="H69" s="28">
        <v>18.22</v>
      </c>
      <c r="I69" s="28"/>
      <c r="J69" s="28">
        <v>12.87</v>
      </c>
      <c r="K69" s="11"/>
      <c r="L69" s="29">
        <f t="shared" ref="L69:L70" si="9">H69-F69</f>
        <v>-0.85999999999999943</v>
      </c>
      <c r="M69" s="30">
        <f t="shared" ref="M69:M70" si="10">IFERROR(L69/ABS(F69),0)</f>
        <v>-4.5073375262054481E-2</v>
      </c>
      <c r="N69" s="30"/>
      <c r="O69" s="29">
        <f t="shared" si="1"/>
        <v>-5.35</v>
      </c>
      <c r="P69" s="30">
        <f t="shared" si="2"/>
        <v>-0.29363336992316136</v>
      </c>
      <c r="R69" s="26"/>
      <c r="S69" s="26"/>
    </row>
    <row r="70" spans="1:19" x14ac:dyDescent="0.2">
      <c r="A70" s="14">
        <f t="shared" si="0"/>
        <v>55</v>
      </c>
      <c r="B70" s="14"/>
      <c r="C70" s="2">
        <v>180</v>
      </c>
      <c r="D70" s="2">
        <v>33000</v>
      </c>
      <c r="E70" s="32"/>
      <c r="F70" s="28">
        <v>21.84</v>
      </c>
      <c r="G70" s="24"/>
      <c r="H70" s="28">
        <v>20.309999999999999</v>
      </c>
      <c r="I70" s="28"/>
      <c r="J70" s="28">
        <v>14.01</v>
      </c>
      <c r="K70" s="11"/>
      <c r="L70" s="29">
        <f t="shared" si="9"/>
        <v>-1.5300000000000011</v>
      </c>
      <c r="M70" s="30">
        <f t="shared" si="10"/>
        <v>-7.0054945054945111E-2</v>
      </c>
      <c r="N70" s="30"/>
      <c r="O70" s="29">
        <f t="shared" si="1"/>
        <v>-6.2999999999999989</v>
      </c>
      <c r="P70" s="30">
        <f t="shared" si="2"/>
        <v>-0.31019202363367798</v>
      </c>
      <c r="R70" s="26"/>
      <c r="S70" s="26"/>
    </row>
    <row r="71" spans="1:19" x14ac:dyDescent="0.2">
      <c r="A71" s="14">
        <f t="shared" si="0"/>
        <v>56</v>
      </c>
      <c r="B71" s="14"/>
      <c r="C71" s="2" t="s">
        <v>24</v>
      </c>
      <c r="E71" s="32"/>
      <c r="F71" s="28"/>
      <c r="G71" s="24"/>
      <c r="H71" s="28"/>
      <c r="I71" s="28"/>
      <c r="J71" s="28"/>
      <c r="K71" s="11"/>
      <c r="L71" s="29"/>
      <c r="M71" s="30"/>
      <c r="N71" s="30"/>
      <c r="O71" s="29"/>
      <c r="P71" s="30"/>
      <c r="R71" s="26"/>
      <c r="S71" s="26"/>
    </row>
    <row r="72" spans="1:19" x14ac:dyDescent="0.2">
      <c r="A72" s="14">
        <f t="shared" si="0"/>
        <v>57</v>
      </c>
      <c r="B72" s="14"/>
      <c r="C72" s="2">
        <v>55</v>
      </c>
      <c r="D72" s="2">
        <v>8000</v>
      </c>
      <c r="E72" s="32"/>
      <c r="F72" s="28">
        <v>13.82</v>
      </c>
      <c r="G72" s="24"/>
      <c r="H72" s="28">
        <v>12.31</v>
      </c>
      <c r="I72" s="28"/>
      <c r="J72" s="28">
        <v>8.48</v>
      </c>
      <c r="K72" s="11"/>
      <c r="L72" s="29">
        <f>H72-F72</f>
        <v>-1.5099999999999998</v>
      </c>
      <c r="M72" s="30">
        <f>IFERROR(L72/ABS(F72),0)</f>
        <v>-0.10926193921852385</v>
      </c>
      <c r="N72" s="30"/>
      <c r="O72" s="29">
        <f t="shared" si="1"/>
        <v>-3.83</v>
      </c>
      <c r="P72" s="30">
        <f t="shared" si="2"/>
        <v>-0.31112916328188461</v>
      </c>
      <c r="R72" s="26"/>
      <c r="S72" s="26"/>
    </row>
    <row r="73" spans="1:19" x14ac:dyDescent="0.2">
      <c r="A73" s="14">
        <f t="shared" si="0"/>
        <v>58</v>
      </c>
      <c r="B73" s="14"/>
      <c r="C73" s="2">
        <v>90</v>
      </c>
      <c r="D73" s="2">
        <v>13500</v>
      </c>
      <c r="E73" s="32"/>
      <c r="F73" s="28">
        <v>16.34</v>
      </c>
      <c r="G73" s="24"/>
      <c r="H73" s="28">
        <v>14.95</v>
      </c>
      <c r="I73" s="28"/>
      <c r="J73" s="28">
        <v>10.039999999999999</v>
      </c>
      <c r="K73" s="11"/>
      <c r="L73" s="29">
        <f>H73-F73</f>
        <v>-1.3900000000000006</v>
      </c>
      <c r="M73" s="30">
        <f>IFERROR(L73/ABS(F73),0)</f>
        <v>-8.5067319461444343E-2</v>
      </c>
      <c r="N73" s="30"/>
      <c r="O73" s="29">
        <f t="shared" si="1"/>
        <v>-4.91</v>
      </c>
      <c r="P73" s="30">
        <f t="shared" si="2"/>
        <v>-0.32842809364548498</v>
      </c>
      <c r="R73" s="26"/>
      <c r="S73" s="26"/>
    </row>
    <row r="74" spans="1:19" x14ac:dyDescent="0.2">
      <c r="A74" s="14">
        <f t="shared" si="0"/>
        <v>59</v>
      </c>
      <c r="B74" s="14"/>
      <c r="C74" s="2">
        <v>135</v>
      </c>
      <c r="D74" s="2">
        <v>22500</v>
      </c>
      <c r="E74" s="32"/>
      <c r="F74" s="28">
        <v>18.68</v>
      </c>
      <c r="G74" s="24"/>
      <c r="H74" s="28">
        <v>17.93</v>
      </c>
      <c r="I74" s="28"/>
      <c r="J74" s="28">
        <v>11.64</v>
      </c>
      <c r="K74" s="11"/>
      <c r="L74" s="29">
        <f>H74-F74</f>
        <v>-0.75</v>
      </c>
      <c r="M74" s="30">
        <f>IFERROR(L74/ABS(F74),0)</f>
        <v>-4.0149892933618841E-2</v>
      </c>
      <c r="N74" s="30"/>
      <c r="O74" s="29">
        <f t="shared" si="1"/>
        <v>-6.2899999999999991</v>
      </c>
      <c r="P74" s="30">
        <f t="shared" si="2"/>
        <v>-0.35080870050195201</v>
      </c>
      <c r="R74" s="26"/>
      <c r="S74" s="26"/>
    </row>
    <row r="75" spans="1:19" x14ac:dyDescent="0.2">
      <c r="A75" s="14">
        <f t="shared" si="0"/>
        <v>60</v>
      </c>
      <c r="B75" s="14"/>
      <c r="C75" s="2">
        <v>180</v>
      </c>
      <c r="D75" s="2">
        <v>33000</v>
      </c>
      <c r="E75" s="32"/>
      <c r="F75" s="28">
        <v>21.43</v>
      </c>
      <c r="G75" s="24"/>
      <c r="H75" s="28">
        <v>20.02</v>
      </c>
      <c r="I75" s="28"/>
      <c r="J75" s="28">
        <v>14.02</v>
      </c>
      <c r="K75" s="11"/>
      <c r="L75" s="29">
        <f>H75-F75</f>
        <v>-1.4100000000000001</v>
      </c>
      <c r="M75" s="30">
        <f>IFERROR(L75/ABS(F75),0)</f>
        <v>-6.5795613625758295E-2</v>
      </c>
      <c r="N75" s="30"/>
      <c r="O75" s="29">
        <f t="shared" si="1"/>
        <v>-6</v>
      </c>
      <c r="P75" s="30">
        <f t="shared" si="2"/>
        <v>-0.29970029970029971</v>
      </c>
      <c r="R75" s="26"/>
      <c r="S75" s="26"/>
    </row>
    <row r="76" spans="1:19" x14ac:dyDescent="0.2">
      <c r="A76" s="14">
        <f t="shared" si="0"/>
        <v>61</v>
      </c>
      <c r="B76" s="14"/>
      <c r="C76" s="2" t="s">
        <v>25</v>
      </c>
      <c r="E76" s="32"/>
      <c r="F76" s="28"/>
      <c r="G76" s="24"/>
      <c r="H76" s="28"/>
      <c r="I76" s="28"/>
      <c r="J76" s="28"/>
      <c r="K76" s="11"/>
      <c r="L76" s="29"/>
      <c r="M76" s="30"/>
      <c r="N76" s="30"/>
      <c r="O76" s="29"/>
      <c r="P76" s="30"/>
      <c r="R76" s="26"/>
      <c r="S76" s="26"/>
    </row>
    <row r="77" spans="1:19" x14ac:dyDescent="0.2">
      <c r="A77" s="14">
        <f t="shared" si="0"/>
        <v>62</v>
      </c>
      <c r="B77" s="14"/>
      <c r="C77" s="2">
        <v>55</v>
      </c>
      <c r="D77" s="2">
        <v>8000</v>
      </c>
      <c r="E77" s="32"/>
      <c r="F77" s="28">
        <v>17.55</v>
      </c>
      <c r="G77" s="24"/>
      <c r="H77" s="28">
        <v>15.81</v>
      </c>
      <c r="I77" s="28"/>
      <c r="J77" s="28">
        <v>13.13</v>
      </c>
      <c r="K77" s="11"/>
      <c r="L77" s="29">
        <f>H77-F77</f>
        <v>-1.7400000000000002</v>
      </c>
      <c r="M77" s="30">
        <f>IFERROR(L77/ABS(F77),0)</f>
        <v>-9.9145299145299154E-2</v>
      </c>
      <c r="N77" s="30"/>
      <c r="O77" s="29">
        <f t="shared" si="1"/>
        <v>-2.6799999999999997</v>
      </c>
      <c r="P77" s="30">
        <f t="shared" si="2"/>
        <v>-0.16951296647691333</v>
      </c>
      <c r="R77" s="26"/>
      <c r="S77" s="26"/>
    </row>
    <row r="78" spans="1:19" x14ac:dyDescent="0.2">
      <c r="A78" s="14">
        <f t="shared" si="0"/>
        <v>63</v>
      </c>
      <c r="B78" s="14"/>
      <c r="C78" s="2">
        <v>90</v>
      </c>
      <c r="D78" s="2">
        <v>13500</v>
      </c>
      <c r="E78" s="32"/>
      <c r="F78" s="28">
        <v>19.39</v>
      </c>
      <c r="G78" s="24"/>
      <c r="H78" s="28">
        <v>18.010000000000002</v>
      </c>
      <c r="I78" s="28"/>
      <c r="J78" s="28">
        <v>13.82</v>
      </c>
      <c r="K78" s="11"/>
      <c r="L78" s="29">
        <f>H78-F78</f>
        <v>-1.379999999999999</v>
      </c>
      <c r="M78" s="30">
        <f>IFERROR(L78/ABS(F78),0)</f>
        <v>-7.117070654976787E-2</v>
      </c>
      <c r="N78" s="30"/>
      <c r="O78" s="29">
        <f t="shared" si="1"/>
        <v>-4.1900000000000013</v>
      </c>
      <c r="P78" s="30">
        <f t="shared" si="2"/>
        <v>-0.23264852859522492</v>
      </c>
      <c r="R78" s="26"/>
      <c r="S78" s="26"/>
    </row>
    <row r="79" spans="1:19" x14ac:dyDescent="0.2">
      <c r="A79" s="14">
        <f t="shared" si="0"/>
        <v>64</v>
      </c>
      <c r="B79" s="14"/>
      <c r="C79" s="2">
        <v>135</v>
      </c>
      <c r="D79" s="2">
        <v>22500</v>
      </c>
      <c r="E79" s="32"/>
      <c r="F79" s="28">
        <v>22.79</v>
      </c>
      <c r="G79" s="24"/>
      <c r="H79" s="28">
        <v>21.37</v>
      </c>
      <c r="I79" s="28"/>
      <c r="J79" s="28">
        <v>16.03</v>
      </c>
      <c r="K79" s="11"/>
      <c r="L79" s="29">
        <f t="shared" ref="L79:L80" si="11">H79-F79</f>
        <v>-1.4199999999999982</v>
      </c>
      <c r="M79" s="30">
        <f t="shared" ref="M79:M80" si="12">IFERROR(L79/ABS(F79),0)</f>
        <v>-6.2308029837648014E-2</v>
      </c>
      <c r="N79" s="30"/>
      <c r="O79" s="29">
        <f t="shared" si="1"/>
        <v>-5.34</v>
      </c>
      <c r="P79" s="30">
        <f t="shared" si="2"/>
        <v>-0.2498830135704258</v>
      </c>
      <c r="R79" s="26"/>
      <c r="S79" s="26"/>
    </row>
    <row r="80" spans="1:19" x14ac:dyDescent="0.2">
      <c r="A80" s="14">
        <f t="shared" ref="A80:A100" si="13">A79+1</f>
        <v>65</v>
      </c>
      <c r="B80" s="14"/>
      <c r="C80" s="2">
        <v>180</v>
      </c>
      <c r="D80" s="2">
        <v>33000</v>
      </c>
      <c r="E80" s="32"/>
      <c r="F80" s="28">
        <v>24.11</v>
      </c>
      <c r="G80" s="24"/>
      <c r="H80" s="28">
        <v>22.78</v>
      </c>
      <c r="I80" s="28"/>
      <c r="J80" s="28">
        <v>16.48</v>
      </c>
      <c r="K80" s="11"/>
      <c r="L80" s="29">
        <f t="shared" si="11"/>
        <v>-1.3299999999999983</v>
      </c>
      <c r="M80" s="30">
        <f t="shared" si="12"/>
        <v>-5.5163832434674341E-2</v>
      </c>
      <c r="N80" s="30"/>
      <c r="O80" s="29">
        <f t="shared" si="1"/>
        <v>-6.3000000000000007</v>
      </c>
      <c r="P80" s="30">
        <f t="shared" si="2"/>
        <v>-0.27655838454784903</v>
      </c>
      <c r="R80" s="26"/>
      <c r="S80" s="26"/>
    </row>
    <row r="81" spans="1:19" x14ac:dyDescent="0.2">
      <c r="A81" s="14">
        <f t="shared" si="13"/>
        <v>66</v>
      </c>
      <c r="B81" s="14"/>
      <c r="C81" s="2" t="s">
        <v>26</v>
      </c>
      <c r="E81" s="32"/>
      <c r="F81" s="28"/>
      <c r="G81" s="24"/>
      <c r="H81" s="28"/>
      <c r="I81" s="28"/>
      <c r="J81" s="28"/>
      <c r="K81" s="11"/>
      <c r="L81" s="29"/>
      <c r="M81" s="30"/>
      <c r="N81" s="30"/>
      <c r="O81" s="29"/>
      <c r="P81" s="30"/>
      <c r="R81" s="26"/>
      <c r="S81" s="26"/>
    </row>
    <row r="82" spans="1:19" x14ac:dyDescent="0.2">
      <c r="A82" s="14">
        <f t="shared" si="13"/>
        <v>67</v>
      </c>
      <c r="B82" s="14"/>
      <c r="C82" s="2">
        <v>55</v>
      </c>
      <c r="D82" s="2">
        <v>8000</v>
      </c>
      <c r="E82" s="32"/>
      <c r="F82" s="28">
        <v>13.93</v>
      </c>
      <c r="G82" s="24"/>
      <c r="H82" s="28">
        <v>12.34</v>
      </c>
      <c r="I82" s="28"/>
      <c r="J82" s="28">
        <v>8.48</v>
      </c>
      <c r="K82" s="11"/>
      <c r="L82" s="29">
        <f>H82-F82</f>
        <v>-1.5899999999999999</v>
      </c>
      <c r="M82" s="30">
        <f>IFERROR(L82/ABS(F82),0)</f>
        <v>-0.1141421392677674</v>
      </c>
      <c r="N82" s="30"/>
      <c r="O82" s="29">
        <f t="shared" ref="O82:O100" si="14">J82-H82</f>
        <v>-3.8599999999999994</v>
      </c>
      <c r="P82" s="30">
        <f t="shared" ref="P82:P100" si="15">O82/H82</f>
        <v>-0.31280388978930301</v>
      </c>
      <c r="R82" s="26"/>
      <c r="S82" s="26"/>
    </row>
    <row r="83" spans="1:19" x14ac:dyDescent="0.2">
      <c r="A83" s="14">
        <f t="shared" si="13"/>
        <v>68</v>
      </c>
      <c r="B83" s="14"/>
      <c r="C83" s="2">
        <v>90</v>
      </c>
      <c r="D83" s="2">
        <v>13500</v>
      </c>
      <c r="E83" s="32"/>
      <c r="F83" s="28">
        <v>16.47</v>
      </c>
      <c r="G83" s="24"/>
      <c r="H83" s="28">
        <v>15.01</v>
      </c>
      <c r="I83" s="28"/>
      <c r="J83" s="28">
        <v>10.43</v>
      </c>
      <c r="K83" s="11"/>
      <c r="L83" s="29">
        <f>H83-F83</f>
        <v>-1.4599999999999991</v>
      </c>
      <c r="M83" s="30">
        <f>IFERROR(L83/ABS(F83),0)</f>
        <v>-8.8646023072252528E-2</v>
      </c>
      <c r="N83" s="30"/>
      <c r="O83" s="29">
        <f t="shared" si="14"/>
        <v>-4.58</v>
      </c>
      <c r="P83" s="30">
        <f t="shared" si="15"/>
        <v>-0.30512991339107265</v>
      </c>
      <c r="R83" s="26"/>
      <c r="S83" s="26"/>
    </row>
    <row r="84" spans="1:19" x14ac:dyDescent="0.2">
      <c r="A84" s="14">
        <f t="shared" si="13"/>
        <v>69</v>
      </c>
      <c r="B84" s="14"/>
      <c r="C84" s="33">
        <v>135</v>
      </c>
      <c r="D84" s="2">
        <v>22500</v>
      </c>
      <c r="E84" s="32"/>
      <c r="F84" s="28">
        <v>19.010000000000002</v>
      </c>
      <c r="G84" s="24"/>
      <c r="H84" s="28">
        <v>18.22</v>
      </c>
      <c r="I84" s="28"/>
      <c r="J84" s="28">
        <v>11.58</v>
      </c>
      <c r="K84" s="11"/>
      <c r="L84" s="29">
        <f t="shared" ref="L84:L85" si="16">H84-F84</f>
        <v>-0.7900000000000027</v>
      </c>
      <c r="M84" s="30">
        <f t="shared" ref="M84:M85" si="17">IFERROR(L84/ABS(F84),0)</f>
        <v>-4.1557075223566685E-2</v>
      </c>
      <c r="N84" s="30"/>
      <c r="O84" s="29">
        <f t="shared" si="14"/>
        <v>-6.6399999999999988</v>
      </c>
      <c r="P84" s="30">
        <f t="shared" si="15"/>
        <v>-0.36443468715697031</v>
      </c>
      <c r="R84" s="26"/>
      <c r="S84" s="26"/>
    </row>
    <row r="85" spans="1:19" x14ac:dyDescent="0.2">
      <c r="A85" s="14">
        <f t="shared" si="13"/>
        <v>70</v>
      </c>
      <c r="B85" s="14"/>
      <c r="C85" s="2">
        <v>180</v>
      </c>
      <c r="D85" s="2">
        <v>33000</v>
      </c>
      <c r="E85" s="32"/>
      <c r="F85" s="28">
        <v>21.5</v>
      </c>
      <c r="G85" s="24"/>
      <c r="H85" s="28">
        <v>20.04</v>
      </c>
      <c r="I85" s="28"/>
      <c r="J85" s="28">
        <v>13.98</v>
      </c>
      <c r="K85" s="11"/>
      <c r="L85" s="29">
        <f t="shared" si="16"/>
        <v>-1.4600000000000009</v>
      </c>
      <c r="M85" s="30">
        <f t="shared" si="17"/>
        <v>-6.7906976744186082E-2</v>
      </c>
      <c r="N85" s="30"/>
      <c r="O85" s="29">
        <f t="shared" si="14"/>
        <v>-6.0599999999999987</v>
      </c>
      <c r="P85" s="30">
        <f t="shared" si="15"/>
        <v>-0.30239520958083826</v>
      </c>
      <c r="R85" s="26"/>
      <c r="S85" s="26"/>
    </row>
    <row r="86" spans="1:19" x14ac:dyDescent="0.2">
      <c r="A86" s="14">
        <f t="shared" si="13"/>
        <v>71</v>
      </c>
      <c r="B86" s="14"/>
      <c r="C86" s="2" t="s">
        <v>27</v>
      </c>
      <c r="E86" s="32"/>
      <c r="F86" s="28"/>
      <c r="G86" s="24"/>
      <c r="H86" s="28"/>
      <c r="I86" s="28"/>
      <c r="J86" s="28"/>
      <c r="K86" s="11"/>
      <c r="L86" s="29"/>
      <c r="M86" s="30"/>
      <c r="N86" s="30"/>
      <c r="O86" s="29"/>
      <c r="P86" s="30"/>
      <c r="R86" s="26"/>
      <c r="S86" s="26"/>
    </row>
    <row r="87" spans="1:19" x14ac:dyDescent="0.2">
      <c r="A87" s="14">
        <f t="shared" si="13"/>
        <v>72</v>
      </c>
      <c r="B87" s="14"/>
      <c r="C87" s="2">
        <v>100</v>
      </c>
      <c r="D87" s="2">
        <v>8500</v>
      </c>
      <c r="E87" s="32"/>
      <c r="F87" s="28">
        <v>9.51</v>
      </c>
      <c r="G87" s="24"/>
      <c r="H87" s="28">
        <v>10.210000000000001</v>
      </c>
      <c r="I87" s="28"/>
      <c r="J87" s="28">
        <v>9.39</v>
      </c>
      <c r="K87" s="11"/>
      <c r="L87" s="29">
        <f>H87-F87</f>
        <v>0.70000000000000107</v>
      </c>
      <c r="M87" s="30">
        <f>IFERROR(L87/ABS(F87),0)</f>
        <v>7.3606729758149428E-2</v>
      </c>
      <c r="N87" s="30"/>
      <c r="O87" s="29">
        <f t="shared" si="14"/>
        <v>-0.82000000000000028</v>
      </c>
      <c r="P87" s="30">
        <f t="shared" si="15"/>
        <v>-8.0313418217433916E-2</v>
      </c>
      <c r="R87" s="26"/>
      <c r="S87" s="26"/>
    </row>
    <row r="88" spans="1:19" x14ac:dyDescent="0.2">
      <c r="A88" s="14">
        <f t="shared" si="13"/>
        <v>73</v>
      </c>
      <c r="B88" s="14"/>
      <c r="C88" s="2">
        <v>175</v>
      </c>
      <c r="D88" s="2">
        <v>12000</v>
      </c>
      <c r="E88" s="32"/>
      <c r="F88" s="28">
        <v>11.58</v>
      </c>
      <c r="G88" s="24"/>
      <c r="H88" s="28">
        <v>12.78</v>
      </c>
      <c r="I88" s="28"/>
      <c r="J88" s="28">
        <v>10.69</v>
      </c>
      <c r="K88" s="11"/>
      <c r="L88" s="29">
        <f>H88-F88</f>
        <v>1.1999999999999993</v>
      </c>
      <c r="M88" s="30">
        <f>IFERROR(L88/ABS(F88),0)</f>
        <v>0.10362694300518129</v>
      </c>
      <c r="N88" s="30"/>
      <c r="O88" s="29">
        <f t="shared" si="14"/>
        <v>-2.09</v>
      </c>
      <c r="P88" s="30">
        <f t="shared" si="15"/>
        <v>-0.16353677621283255</v>
      </c>
      <c r="R88" s="26"/>
      <c r="S88" s="26"/>
    </row>
    <row r="89" spans="1:19" x14ac:dyDescent="0.2">
      <c r="A89" s="14">
        <f t="shared" si="13"/>
        <v>74</v>
      </c>
      <c r="B89" s="14"/>
      <c r="C89" s="33">
        <v>250</v>
      </c>
      <c r="D89" s="2">
        <v>18000</v>
      </c>
      <c r="F89" s="28">
        <v>13.89</v>
      </c>
      <c r="G89" s="24"/>
      <c r="H89" s="28">
        <v>15.66</v>
      </c>
      <c r="I89" s="28"/>
      <c r="J89" s="28">
        <v>12.09</v>
      </c>
      <c r="K89" s="11"/>
      <c r="L89" s="29">
        <f t="shared" ref="L89:L90" si="18">H89-F89</f>
        <v>1.7699999999999996</v>
      </c>
      <c r="M89" s="30">
        <f t="shared" ref="M89:M90" si="19">IFERROR(L89/ABS(F89),0)</f>
        <v>0.12742980561555073</v>
      </c>
      <c r="N89" s="30"/>
      <c r="O89" s="29">
        <f t="shared" si="14"/>
        <v>-3.5700000000000003</v>
      </c>
      <c r="P89" s="30">
        <f t="shared" si="15"/>
        <v>-0.22796934865900384</v>
      </c>
      <c r="R89" s="26"/>
      <c r="S89" s="26"/>
    </row>
    <row r="90" spans="1:19" x14ac:dyDescent="0.2">
      <c r="A90" s="14">
        <f t="shared" si="13"/>
        <v>75</v>
      </c>
      <c r="B90" s="14"/>
      <c r="C90" s="2">
        <v>400</v>
      </c>
      <c r="D90" s="2">
        <v>32000</v>
      </c>
      <c r="E90" s="32"/>
      <c r="F90" s="28">
        <v>18.73</v>
      </c>
      <c r="G90" s="24"/>
      <c r="H90" s="28">
        <v>21.51</v>
      </c>
      <c r="I90" s="28"/>
      <c r="J90" s="28">
        <v>13.55</v>
      </c>
      <c r="K90" s="11"/>
      <c r="L90" s="29">
        <f t="shared" si="18"/>
        <v>2.7800000000000011</v>
      </c>
      <c r="M90" s="30">
        <f t="shared" si="19"/>
        <v>0.14842498665242931</v>
      </c>
      <c r="N90" s="30"/>
      <c r="O90" s="29">
        <f t="shared" si="14"/>
        <v>-7.9600000000000009</v>
      </c>
      <c r="P90" s="30">
        <f t="shared" si="15"/>
        <v>-0.37006043700604374</v>
      </c>
      <c r="R90" s="26"/>
      <c r="S90" s="26"/>
    </row>
    <row r="91" spans="1:19" x14ac:dyDescent="0.2">
      <c r="A91" s="14">
        <f t="shared" si="13"/>
        <v>76</v>
      </c>
      <c r="B91" s="14"/>
      <c r="C91" s="2" t="s">
        <v>28</v>
      </c>
      <c r="E91" s="32"/>
      <c r="F91" s="28"/>
      <c r="G91" s="24"/>
      <c r="H91" s="28"/>
      <c r="I91" s="28"/>
      <c r="J91" s="28"/>
      <c r="K91" s="11"/>
      <c r="L91" s="29"/>
      <c r="M91" s="30"/>
      <c r="N91" s="30"/>
      <c r="O91" s="29"/>
      <c r="P91" s="30"/>
      <c r="R91" s="26"/>
      <c r="S91" s="26"/>
    </row>
    <row r="92" spans="1:19" x14ac:dyDescent="0.2">
      <c r="A92" s="14">
        <f t="shared" si="13"/>
        <v>77</v>
      </c>
      <c r="B92" s="14"/>
      <c r="C92" s="2">
        <v>100</v>
      </c>
      <c r="D92" s="2">
        <v>8500</v>
      </c>
      <c r="E92" s="32"/>
      <c r="F92" s="28">
        <v>9.9600000000000009</v>
      </c>
      <c r="G92" s="24"/>
      <c r="H92" s="28">
        <v>10.87</v>
      </c>
      <c r="I92" s="28"/>
      <c r="J92" s="28">
        <v>10.050000000000001</v>
      </c>
      <c r="K92" s="11"/>
      <c r="L92" s="29">
        <f>H92-F92</f>
        <v>0.90999999999999837</v>
      </c>
      <c r="M92" s="30">
        <f>IFERROR(L92/ABS(F92),0)</f>
        <v>9.136546184738939E-2</v>
      </c>
      <c r="N92" s="30"/>
      <c r="O92" s="29">
        <f t="shared" si="14"/>
        <v>-0.81999999999999851</v>
      </c>
      <c r="P92" s="30">
        <f t="shared" si="15"/>
        <v>-7.5436982520699039E-2</v>
      </c>
      <c r="R92" s="26"/>
      <c r="S92" s="26"/>
    </row>
    <row r="93" spans="1:19" x14ac:dyDescent="0.2">
      <c r="A93" s="14">
        <f t="shared" si="13"/>
        <v>78</v>
      </c>
      <c r="B93" s="14"/>
      <c r="C93" s="2">
        <v>175</v>
      </c>
      <c r="D93" s="2">
        <v>12000</v>
      </c>
      <c r="E93" s="32"/>
      <c r="F93" s="28">
        <v>12.03</v>
      </c>
      <c r="G93" s="24"/>
      <c r="H93" s="28">
        <v>13.45</v>
      </c>
      <c r="I93" s="28"/>
      <c r="J93" s="28">
        <v>11.36</v>
      </c>
      <c r="K93" s="11"/>
      <c r="L93" s="29">
        <f>H93-F93</f>
        <v>1.42</v>
      </c>
      <c r="M93" s="30">
        <f>IFERROR(L93/ABS(F93),0)</f>
        <v>0.11803823773898586</v>
      </c>
      <c r="N93" s="30"/>
      <c r="O93" s="29">
        <f t="shared" si="14"/>
        <v>-2.09</v>
      </c>
      <c r="P93" s="30">
        <f t="shared" si="15"/>
        <v>-0.15539033457249071</v>
      </c>
      <c r="R93" s="26"/>
      <c r="S93" s="26"/>
    </row>
    <row r="94" spans="1:19" x14ac:dyDescent="0.2">
      <c r="A94" s="14">
        <f t="shared" si="13"/>
        <v>79</v>
      </c>
      <c r="B94" s="14"/>
      <c r="C94" s="33">
        <v>250</v>
      </c>
      <c r="D94" s="2">
        <v>18000</v>
      </c>
      <c r="F94" s="28">
        <v>14.35</v>
      </c>
      <c r="G94" s="24"/>
      <c r="H94" s="28">
        <v>16.329999999999998</v>
      </c>
      <c r="I94" s="28"/>
      <c r="J94" s="28">
        <v>12.75</v>
      </c>
      <c r="K94" s="11"/>
      <c r="L94" s="29">
        <f t="shared" ref="L94:L95" si="20">H94-F94</f>
        <v>1.9799999999999986</v>
      </c>
      <c r="M94" s="30">
        <f t="shared" ref="M94:M95" si="21">IFERROR(L94/ABS(F94),0)</f>
        <v>0.13797909407665496</v>
      </c>
      <c r="N94" s="30"/>
      <c r="O94" s="29">
        <f t="shared" si="14"/>
        <v>-3.5799999999999983</v>
      </c>
      <c r="P94" s="30">
        <f t="shared" si="15"/>
        <v>-0.21922841396203299</v>
      </c>
      <c r="R94" s="26"/>
      <c r="S94" s="26"/>
    </row>
    <row r="95" spans="1:19" x14ac:dyDescent="0.2">
      <c r="A95" s="14">
        <f t="shared" si="13"/>
        <v>80</v>
      </c>
      <c r="B95" s="14"/>
      <c r="C95" s="2">
        <v>400</v>
      </c>
      <c r="D95" s="2">
        <v>32000</v>
      </c>
      <c r="E95" s="32"/>
      <c r="F95" s="28">
        <v>19.18</v>
      </c>
      <c r="G95" s="24"/>
      <c r="H95" s="28">
        <v>22.18</v>
      </c>
      <c r="I95" s="28"/>
      <c r="J95" s="28">
        <v>14.21</v>
      </c>
      <c r="K95" s="11"/>
      <c r="L95" s="29">
        <f t="shared" si="20"/>
        <v>3</v>
      </c>
      <c r="M95" s="30">
        <f t="shared" si="21"/>
        <v>0.15641293013555788</v>
      </c>
      <c r="N95" s="30"/>
      <c r="O95" s="29">
        <f t="shared" si="14"/>
        <v>-7.9699999999999989</v>
      </c>
      <c r="P95" s="30">
        <f t="shared" si="15"/>
        <v>-0.35933273219116318</v>
      </c>
      <c r="R95" s="26"/>
      <c r="S95" s="26"/>
    </row>
    <row r="96" spans="1:19" x14ac:dyDescent="0.2">
      <c r="A96" s="14">
        <f t="shared" si="13"/>
        <v>81</v>
      </c>
      <c r="B96" s="14"/>
      <c r="C96" s="2" t="s">
        <v>29</v>
      </c>
      <c r="E96" s="32"/>
      <c r="F96" s="28"/>
      <c r="G96" s="24"/>
      <c r="H96" s="28"/>
      <c r="I96" s="28"/>
      <c r="J96" s="28"/>
      <c r="K96" s="11"/>
      <c r="L96" s="29"/>
      <c r="M96" s="30"/>
      <c r="N96" s="30"/>
      <c r="O96" s="29"/>
      <c r="P96" s="30"/>
      <c r="R96" s="26"/>
      <c r="S96" s="26"/>
    </row>
    <row r="97" spans="1:19" x14ac:dyDescent="0.2">
      <c r="A97" s="14">
        <f t="shared" si="13"/>
        <v>82</v>
      </c>
      <c r="B97" s="14"/>
      <c r="C97" s="2">
        <v>100</v>
      </c>
      <c r="D97" s="2">
        <v>8500</v>
      </c>
      <c r="E97" s="32"/>
      <c r="F97" s="28">
        <v>21.74</v>
      </c>
      <c r="G97" s="24"/>
      <c r="H97" s="28">
        <v>21.07</v>
      </c>
      <c r="I97" s="28"/>
      <c r="J97" s="28">
        <v>20.25</v>
      </c>
      <c r="K97" s="11"/>
      <c r="L97" s="29">
        <f>H97-F97</f>
        <v>-0.66999999999999815</v>
      </c>
      <c r="M97" s="30">
        <f>IFERROR(L97/ABS(F97),0)</f>
        <v>-3.0818767249309945E-2</v>
      </c>
      <c r="N97" s="30"/>
      <c r="O97" s="29">
        <f t="shared" si="14"/>
        <v>-0.82000000000000028</v>
      </c>
      <c r="P97" s="30">
        <f t="shared" si="15"/>
        <v>-3.8917892738490757E-2</v>
      </c>
      <c r="R97" s="26"/>
      <c r="S97" s="26"/>
    </row>
    <row r="98" spans="1:19" x14ac:dyDescent="0.2">
      <c r="A98" s="14">
        <f t="shared" si="13"/>
        <v>83</v>
      </c>
      <c r="B98" s="14"/>
      <c r="C98" s="2">
        <v>175</v>
      </c>
      <c r="D98" s="2">
        <v>12000</v>
      </c>
      <c r="E98" s="32"/>
      <c r="F98" s="28">
        <v>23.81</v>
      </c>
      <c r="G98" s="24"/>
      <c r="H98" s="28">
        <v>23.65</v>
      </c>
      <c r="I98" s="28"/>
      <c r="J98" s="28">
        <v>21.56</v>
      </c>
      <c r="K98" s="11"/>
      <c r="L98" s="29">
        <f>H98-F98</f>
        <v>-0.16000000000000014</v>
      </c>
      <c r="M98" s="30">
        <f>IFERROR(L98/ABS(F98),0)</f>
        <v>-6.7198656026879527E-3</v>
      </c>
      <c r="N98" s="30"/>
      <c r="O98" s="29">
        <f t="shared" si="14"/>
        <v>-2.09</v>
      </c>
      <c r="P98" s="30">
        <f t="shared" si="15"/>
        <v>-8.8372093023255813E-2</v>
      </c>
      <c r="R98" s="26"/>
      <c r="S98" s="26"/>
    </row>
    <row r="99" spans="1:19" x14ac:dyDescent="0.2">
      <c r="A99" s="14">
        <f t="shared" si="13"/>
        <v>84</v>
      </c>
      <c r="B99" s="14"/>
      <c r="C99" s="2">
        <v>250</v>
      </c>
      <c r="D99" s="2">
        <v>18000</v>
      </c>
      <c r="E99" s="32"/>
      <c r="F99" s="28">
        <v>26.13</v>
      </c>
      <c r="G99" s="24"/>
      <c r="H99" s="28">
        <v>26.53</v>
      </c>
      <c r="I99" s="28"/>
      <c r="J99" s="28">
        <v>22.95</v>
      </c>
      <c r="K99" s="11"/>
      <c r="L99" s="29">
        <f t="shared" ref="L99:L100" si="22">H99-F99</f>
        <v>0.40000000000000213</v>
      </c>
      <c r="M99" s="30">
        <f t="shared" ref="M99:M100" si="23">IFERROR(L99/ABS(F99),0)</f>
        <v>1.5308075009567629E-2</v>
      </c>
      <c r="N99" s="30"/>
      <c r="O99" s="29">
        <f t="shared" si="14"/>
        <v>-3.5800000000000018</v>
      </c>
      <c r="P99" s="30">
        <f t="shared" si="15"/>
        <v>-0.13494157557482103</v>
      </c>
      <c r="R99" s="26"/>
      <c r="S99" s="26"/>
    </row>
    <row r="100" spans="1:19" x14ac:dyDescent="0.2">
      <c r="A100" s="14">
        <f t="shared" si="13"/>
        <v>85</v>
      </c>
      <c r="B100" s="14"/>
      <c r="C100" s="34">
        <v>400</v>
      </c>
      <c r="D100" s="2">
        <v>32000</v>
      </c>
      <c r="E100" s="26"/>
      <c r="F100" s="28">
        <v>30.96</v>
      </c>
      <c r="G100" s="24"/>
      <c r="H100" s="28">
        <v>32.380000000000003</v>
      </c>
      <c r="I100" s="28"/>
      <c r="J100" s="28">
        <v>24.42</v>
      </c>
      <c r="K100" s="11"/>
      <c r="L100" s="29">
        <f t="shared" si="22"/>
        <v>1.4200000000000017</v>
      </c>
      <c r="M100" s="30">
        <f t="shared" si="23"/>
        <v>4.5865633074935457E-2</v>
      </c>
      <c r="N100" s="30"/>
      <c r="O100" s="29">
        <f t="shared" si="14"/>
        <v>-7.9600000000000009</v>
      </c>
      <c r="P100" s="30">
        <f t="shared" si="15"/>
        <v>-0.24583075972822732</v>
      </c>
      <c r="R100" s="26"/>
      <c r="S100" s="26"/>
    </row>
  </sheetData>
  <mergeCells count="9">
    <mergeCell ref="A1:P1"/>
    <mergeCell ref="A2:P2"/>
    <mergeCell ref="A4:P4"/>
    <mergeCell ref="A5:P5"/>
    <mergeCell ref="C12:D12"/>
    <mergeCell ref="L12:M12"/>
    <mergeCell ref="O12:P12"/>
    <mergeCell ref="L11:M11"/>
    <mergeCell ref="O11:P11"/>
  </mergeCells>
  <printOptions horizontalCentered="1"/>
  <pageMargins left="0.75" right="0.75" top="1" bottom="1" header="0.5" footer="0.5"/>
  <pageSetup scale="55" orientation="landscape" r:id="rId1"/>
  <headerFooter alignWithMargins="0">
    <oddFooter>&amp;R&amp;P of &amp;N</oddFooter>
  </headerFooter>
  <rowBreaks count="2" manualBreakCount="2">
    <brk id="44" max="15" man="1"/>
    <brk id="7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B</vt:lpstr>
      <vt:lpstr>'Attachment B'!Print_Area</vt:lpstr>
      <vt:lpstr>'Attachment B'!Print_Titles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2018-11-13T06:58:36Z</cp:lastPrinted>
  <dcterms:created xsi:type="dcterms:W3CDTF">2015-04-09T21:01:49Z</dcterms:created>
  <dcterms:modified xsi:type="dcterms:W3CDTF">2020-01-14T22:47:37Z</dcterms:modified>
</cp:coreProperties>
</file>